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E8F4F17-F0DC-4B7E-BFCD-F14F119F08BB}" xr6:coauthVersionLast="47" xr6:coauthVersionMax="47" xr10:uidLastSave="{00000000-0000-0000-0000-000000000000}"/>
  <bookViews>
    <workbookView xWindow="14400" yWindow="0" windowWidth="14400" windowHeight="15750" xr2:uid="{2E45187A-D2EC-4E23-8937-E3DB8A3498C9}"/>
  </bookViews>
  <sheets>
    <sheet name="Sheet1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  <sheet name="Sheet7" sheetId="9" r:id="rId7"/>
    <sheet name="Sheet8" sheetId="10" r:id="rId8"/>
    <sheet name="Sheet9" sheetId="11" r:id="rId9"/>
    <sheet name="Sheet10" sheetId="12" r:id="rId10"/>
  </sheets>
  <definedNames>
    <definedName name="solver_eng" localSheetId="9" hidden="1">1</definedName>
    <definedName name="solver_eng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9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um" localSheetId="9" hidden="1">0</definedName>
    <definedName name="solver_num" localSheetId="2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9" hidden="1">Sheet10!$D$3</definedName>
    <definedName name="solver_opt" localSheetId="2" hidden="1">Sheet3!$D$6</definedName>
    <definedName name="solver_opt" localSheetId="3" hidden="1">Sheet4!$D$7</definedName>
    <definedName name="solver_opt" localSheetId="4" hidden="1">Sheet5!$D$6</definedName>
    <definedName name="solver_opt" localSheetId="5" hidden="1">Sheet6!$D$5</definedName>
    <definedName name="solver_opt" localSheetId="6" hidden="1">Sheet7!$D$4</definedName>
    <definedName name="solver_opt" localSheetId="7" hidden="1">Sheet8!$D$5</definedName>
    <definedName name="solver_opt" localSheetId="8" hidden="1">Sheet9!$D$4</definedName>
    <definedName name="solver_typ" localSheetId="9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typ" localSheetId="7" hidden="1">1</definedName>
    <definedName name="solver_typ" localSheetId="8" hidden="1">1</definedName>
    <definedName name="solver_val" localSheetId="9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9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E16" i="2" s="1"/>
  <c r="F16" i="2" s="1"/>
  <c r="D15" i="2"/>
  <c r="E15" i="2" s="1"/>
  <c r="F15" i="2" s="1"/>
  <c r="B40" i="12"/>
  <c r="C43" i="12"/>
  <c r="C41" i="12"/>
  <c r="C46" i="12"/>
  <c r="C45" i="12"/>
  <c r="C44" i="12"/>
  <c r="C39" i="12"/>
  <c r="C42" i="12"/>
  <c r="C37" i="12"/>
  <c r="C32" i="12"/>
  <c r="C38" i="12"/>
  <c r="C36" i="12"/>
  <c r="C35" i="12"/>
  <c r="C34" i="12"/>
  <c r="B33" i="12"/>
  <c r="C33" i="12" s="1"/>
  <c r="C30" i="12"/>
  <c r="C31" i="12"/>
  <c r="C40" i="12"/>
  <c r="C29" i="12"/>
  <c r="C27" i="12"/>
  <c r="C26" i="12"/>
  <c r="C25" i="12"/>
  <c r="C28" i="12"/>
  <c r="C23" i="12"/>
  <c r="C21" i="12"/>
  <c r="C20" i="12"/>
  <c r="C24" i="12"/>
  <c r="C22" i="12"/>
  <c r="C19" i="12"/>
  <c r="C18" i="12"/>
  <c r="C17" i="12"/>
  <c r="D17" i="12" s="1"/>
  <c r="E17" i="12" s="1"/>
  <c r="C16" i="12"/>
  <c r="C13" i="12"/>
  <c r="B12" i="12"/>
  <c r="C12" i="12" s="1"/>
  <c r="B15" i="12"/>
  <c r="C15" i="12" s="1"/>
  <c r="B14" i="12"/>
  <c r="C14" i="12" s="1"/>
  <c r="C11" i="12"/>
  <c r="C10" i="12"/>
  <c r="C9" i="12"/>
  <c r="B8" i="12"/>
  <c r="C8" i="12" s="1"/>
  <c r="B7" i="12"/>
  <c r="C7" i="12" s="1"/>
  <c r="B6" i="12"/>
  <c r="C6" i="12" s="1"/>
  <c r="B5" i="12"/>
  <c r="C5" i="12" s="1"/>
  <c r="C4" i="12"/>
  <c r="C2" i="12"/>
  <c r="C3" i="12"/>
  <c r="B34" i="11"/>
  <c r="C47" i="11"/>
  <c r="C46" i="11"/>
  <c r="C42" i="11"/>
  <c r="C45" i="11"/>
  <c r="C44" i="11"/>
  <c r="C40" i="11"/>
  <c r="C43" i="11"/>
  <c r="C41" i="11"/>
  <c r="C34" i="11"/>
  <c r="C39" i="11"/>
  <c r="C33" i="11"/>
  <c r="C38" i="11"/>
  <c r="C37" i="11"/>
  <c r="C36" i="11"/>
  <c r="C35" i="11"/>
  <c r="C31" i="11"/>
  <c r="C32" i="11"/>
  <c r="C29" i="11"/>
  <c r="C28" i="11"/>
  <c r="C27" i="11"/>
  <c r="C30" i="11"/>
  <c r="C25" i="11"/>
  <c r="C24" i="11"/>
  <c r="C23" i="11"/>
  <c r="C26" i="11"/>
  <c r="C22" i="11"/>
  <c r="C21" i="11"/>
  <c r="C20" i="11"/>
  <c r="C19" i="11"/>
  <c r="C16" i="11"/>
  <c r="C18" i="11"/>
  <c r="D18" i="11" s="1"/>
  <c r="E18" i="11" s="1"/>
  <c r="C17" i="11"/>
  <c r="B15" i="11"/>
  <c r="C15" i="11" s="1"/>
  <c r="C12" i="11"/>
  <c r="C11" i="11"/>
  <c r="B14" i="11"/>
  <c r="C14" i="11" s="1"/>
  <c r="B13" i="11"/>
  <c r="C13" i="11" s="1"/>
  <c r="C10" i="11"/>
  <c r="B9" i="11"/>
  <c r="C9" i="11" s="1"/>
  <c r="B8" i="11"/>
  <c r="C8" i="11" s="1"/>
  <c r="C4" i="11"/>
  <c r="B7" i="11"/>
  <c r="C7" i="11" s="1"/>
  <c r="B6" i="11"/>
  <c r="C6" i="11" s="1"/>
  <c r="C5" i="11"/>
  <c r="C3" i="11"/>
  <c r="C2" i="11"/>
  <c r="B13" i="10"/>
  <c r="C13" i="10" s="1"/>
  <c r="B12" i="10"/>
  <c r="C48" i="10"/>
  <c r="C47" i="10"/>
  <c r="C46" i="10"/>
  <c r="C45" i="10"/>
  <c r="C44" i="10"/>
  <c r="C43" i="10"/>
  <c r="C42" i="10"/>
  <c r="C39" i="10"/>
  <c r="C41" i="10"/>
  <c r="C40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B16" i="10"/>
  <c r="C16" i="10" s="1"/>
  <c r="C17" i="10"/>
  <c r="C15" i="10"/>
  <c r="C14" i="10"/>
  <c r="C11" i="10"/>
  <c r="B10" i="10"/>
  <c r="C10" i="10" s="1"/>
  <c r="B9" i="10"/>
  <c r="C9" i="10" s="1"/>
  <c r="C8" i="10"/>
  <c r="B7" i="10"/>
  <c r="C7" i="10" s="1"/>
  <c r="B6" i="10"/>
  <c r="C6" i="10" s="1"/>
  <c r="C5" i="10"/>
  <c r="C4" i="10"/>
  <c r="C3" i="10"/>
  <c r="C2" i="10"/>
  <c r="C12" i="10"/>
  <c r="B11" i="9"/>
  <c r="C46" i="9"/>
  <c r="C45" i="9"/>
  <c r="C47" i="9"/>
  <c r="C42" i="9"/>
  <c r="C40" i="9"/>
  <c r="C44" i="9"/>
  <c r="C43" i="9"/>
  <c r="C41" i="9"/>
  <c r="C37" i="9"/>
  <c r="C39" i="9"/>
  <c r="C38" i="9"/>
  <c r="C32" i="9"/>
  <c r="C36" i="9"/>
  <c r="C35" i="9"/>
  <c r="C34" i="9"/>
  <c r="C33" i="9"/>
  <c r="C30" i="9"/>
  <c r="C29" i="9"/>
  <c r="C28" i="9"/>
  <c r="C31" i="9"/>
  <c r="C26" i="9"/>
  <c r="C25" i="9"/>
  <c r="C24" i="9"/>
  <c r="C27" i="9"/>
  <c r="C23" i="9"/>
  <c r="C22" i="9"/>
  <c r="C21" i="9"/>
  <c r="C20" i="9"/>
  <c r="D20" i="9" s="1"/>
  <c r="E20" i="9" s="1"/>
  <c r="C18" i="9"/>
  <c r="D18" i="9" s="1"/>
  <c r="E18" i="9" s="1"/>
  <c r="B16" i="9"/>
  <c r="C16" i="9" s="1"/>
  <c r="D16" i="9" s="1"/>
  <c r="E16" i="9" s="1"/>
  <c r="C19" i="9"/>
  <c r="D19" i="9" s="1"/>
  <c r="E19" i="9" s="1"/>
  <c r="C14" i="9"/>
  <c r="C13" i="9"/>
  <c r="C17" i="9"/>
  <c r="C15" i="9"/>
  <c r="C12" i="9"/>
  <c r="B10" i="9"/>
  <c r="C10" i="9" s="1"/>
  <c r="C9" i="9"/>
  <c r="B8" i="9"/>
  <c r="C8" i="9" s="1"/>
  <c r="B7" i="9"/>
  <c r="C7" i="9" s="1"/>
  <c r="C6" i="9"/>
  <c r="C4" i="9"/>
  <c r="C5" i="9"/>
  <c r="C3" i="9"/>
  <c r="C11" i="9"/>
  <c r="C2" i="9"/>
  <c r="B19" i="7"/>
  <c r="C44" i="7"/>
  <c r="C45" i="7"/>
  <c r="C47" i="7"/>
  <c r="C40" i="7"/>
  <c r="C48" i="7"/>
  <c r="C46" i="7"/>
  <c r="C37" i="7"/>
  <c r="C43" i="7"/>
  <c r="C32" i="7"/>
  <c r="C42" i="7"/>
  <c r="C41" i="7"/>
  <c r="C31" i="7"/>
  <c r="C30" i="7"/>
  <c r="C39" i="7"/>
  <c r="C38" i="7"/>
  <c r="C28" i="7"/>
  <c r="C27" i="7"/>
  <c r="C26" i="7"/>
  <c r="C36" i="7"/>
  <c r="C35" i="7"/>
  <c r="C34" i="7"/>
  <c r="C33" i="7"/>
  <c r="C29" i="7"/>
  <c r="C25" i="7"/>
  <c r="C20" i="7"/>
  <c r="C24" i="7"/>
  <c r="C17" i="7"/>
  <c r="C23" i="7"/>
  <c r="C16" i="7"/>
  <c r="C22" i="7"/>
  <c r="C13" i="7"/>
  <c r="C21" i="7"/>
  <c r="B12" i="7"/>
  <c r="C12" i="7" s="1"/>
  <c r="C18" i="7"/>
  <c r="C15" i="7"/>
  <c r="C14" i="7"/>
  <c r="C19" i="7"/>
  <c r="C11" i="7"/>
  <c r="C7" i="7"/>
  <c r="C5" i="7"/>
  <c r="B10" i="7"/>
  <c r="C10" i="7" s="1"/>
  <c r="B9" i="7"/>
  <c r="C9" i="7" s="1"/>
  <c r="C8" i="7"/>
  <c r="C4" i="7"/>
  <c r="C6" i="7"/>
  <c r="C2" i="7"/>
  <c r="C3" i="7"/>
  <c r="B16" i="6"/>
  <c r="C47" i="6"/>
  <c r="C44" i="6"/>
  <c r="C48" i="6"/>
  <c r="C49" i="6"/>
  <c r="C41" i="6"/>
  <c r="C46" i="6"/>
  <c r="C45" i="6"/>
  <c r="C37" i="6"/>
  <c r="C36" i="6"/>
  <c r="C34" i="6"/>
  <c r="C31" i="6"/>
  <c r="C43" i="6"/>
  <c r="C29" i="6"/>
  <c r="C42" i="6"/>
  <c r="C28" i="6"/>
  <c r="C40" i="6"/>
  <c r="C39" i="6"/>
  <c r="C38" i="6"/>
  <c r="C35" i="6"/>
  <c r="C33" i="6"/>
  <c r="C32" i="6"/>
  <c r="C30" i="6"/>
  <c r="C27" i="6"/>
  <c r="C24" i="6"/>
  <c r="C26" i="6"/>
  <c r="C20" i="6"/>
  <c r="C25" i="6"/>
  <c r="C19" i="6"/>
  <c r="C17" i="6"/>
  <c r="C23" i="6"/>
  <c r="C22" i="6"/>
  <c r="C21" i="6"/>
  <c r="C18" i="6"/>
  <c r="C13" i="6"/>
  <c r="C12" i="6"/>
  <c r="C15" i="6"/>
  <c r="C14" i="6"/>
  <c r="C11" i="6"/>
  <c r="C16" i="6"/>
  <c r="C7" i="6"/>
  <c r="C5" i="6"/>
  <c r="B10" i="6"/>
  <c r="C10" i="6" s="1"/>
  <c r="B9" i="6"/>
  <c r="C9" i="6" s="1"/>
  <c r="C8" i="6"/>
  <c r="C6" i="6"/>
  <c r="C4" i="6"/>
  <c r="C2" i="6"/>
  <c r="C3" i="6"/>
  <c r="B10" i="5"/>
  <c r="C10" i="5" s="1"/>
  <c r="B9" i="5"/>
  <c r="C9" i="5" s="1"/>
  <c r="C47" i="5"/>
  <c r="C49" i="5"/>
  <c r="C50" i="5"/>
  <c r="C44" i="5"/>
  <c r="C48" i="5"/>
  <c r="C46" i="5"/>
  <c r="C41" i="5"/>
  <c r="C45" i="5"/>
  <c r="C39" i="5"/>
  <c r="C37" i="5"/>
  <c r="C35" i="5"/>
  <c r="C34" i="5"/>
  <c r="C33" i="5"/>
  <c r="C43" i="5"/>
  <c r="C42" i="5"/>
  <c r="C40" i="5"/>
  <c r="C38" i="5"/>
  <c r="C36" i="5"/>
  <c r="C32" i="5"/>
  <c r="C31" i="5"/>
  <c r="C30" i="5"/>
  <c r="C29" i="5"/>
  <c r="C28" i="5"/>
  <c r="C26" i="5"/>
  <c r="C24" i="5"/>
  <c r="C27" i="5"/>
  <c r="C22" i="5"/>
  <c r="C20" i="5"/>
  <c r="C25" i="5"/>
  <c r="C23" i="5"/>
  <c r="C21" i="5"/>
  <c r="C19" i="5"/>
  <c r="C18" i="5"/>
  <c r="C15" i="5"/>
  <c r="C14" i="5"/>
  <c r="C17" i="5"/>
  <c r="C16" i="5"/>
  <c r="C13" i="5"/>
  <c r="C12" i="5"/>
  <c r="C11" i="5"/>
  <c r="C6" i="5"/>
  <c r="C8" i="5"/>
  <c r="C5" i="5"/>
  <c r="C7" i="5"/>
  <c r="C3" i="5"/>
  <c r="C2" i="5"/>
  <c r="C4" i="5"/>
  <c r="C2" i="3"/>
  <c r="C7" i="3"/>
  <c r="C9" i="3"/>
  <c r="C28" i="3"/>
  <c r="C16" i="3"/>
  <c r="C18" i="3"/>
  <c r="C40" i="3"/>
  <c r="C15" i="3"/>
  <c r="C21" i="3"/>
  <c r="C27" i="3"/>
  <c r="C19" i="3"/>
  <c r="C17" i="3"/>
  <c r="C41" i="3"/>
  <c r="C35" i="3"/>
  <c r="C49" i="3"/>
  <c r="C26" i="3"/>
  <c r="C37" i="3"/>
  <c r="C38" i="3"/>
  <c r="C30" i="3"/>
  <c r="C46" i="3"/>
  <c r="C42" i="3"/>
  <c r="C25" i="3"/>
  <c r="C45" i="3"/>
  <c r="C31" i="3"/>
  <c r="C32" i="3"/>
  <c r="C47" i="3"/>
  <c r="C39" i="3"/>
  <c r="C48" i="3"/>
  <c r="C11" i="3"/>
  <c r="C36" i="3"/>
  <c r="C44" i="3"/>
  <c r="C22" i="3"/>
  <c r="C23" i="3"/>
  <c r="C33" i="3"/>
  <c r="C24" i="3"/>
  <c r="C8" i="3"/>
  <c r="C34" i="3"/>
  <c r="C3" i="3"/>
  <c r="C29" i="3"/>
  <c r="C6" i="3"/>
  <c r="C20" i="3"/>
  <c r="C13" i="3"/>
  <c r="C43" i="3"/>
  <c r="C14" i="3"/>
  <c r="C5" i="3"/>
  <c r="C10" i="3"/>
  <c r="C12" i="3"/>
  <c r="C4" i="3"/>
  <c r="C14" i="2"/>
  <c r="D14" i="2" s="1"/>
  <c r="E14" i="2" s="1"/>
  <c r="E24" i="1"/>
  <c r="E34" i="1"/>
  <c r="E39" i="1"/>
  <c r="E46" i="1"/>
  <c r="E48" i="1"/>
  <c r="E49" i="1"/>
  <c r="E50" i="1"/>
  <c r="E51" i="1"/>
  <c r="E2" i="1"/>
  <c r="E13" i="2"/>
  <c r="E12" i="2"/>
  <c r="E11" i="2"/>
  <c r="E10" i="2"/>
  <c r="E9" i="2"/>
  <c r="C13" i="2"/>
  <c r="D13" i="2" s="1"/>
  <c r="C12" i="2"/>
  <c r="D12" i="2" s="1"/>
  <c r="D11" i="2"/>
  <c r="C10" i="2"/>
  <c r="D10" i="2" s="1"/>
  <c r="D9" i="2"/>
  <c r="D17" i="1"/>
  <c r="E17" i="1" s="1"/>
  <c r="D6" i="1"/>
  <c r="E6" i="1" s="1"/>
  <c r="D33" i="1"/>
  <c r="E33" i="1" s="1"/>
  <c r="D3" i="1"/>
  <c r="E3" i="1" s="1"/>
  <c r="D9" i="1"/>
  <c r="E9" i="1" s="1"/>
  <c r="D46" i="1"/>
  <c r="D50" i="1"/>
  <c r="D4" i="1"/>
  <c r="E4" i="1" s="1"/>
  <c r="D8" i="1"/>
  <c r="E8" i="1" s="1"/>
  <c r="D48" i="1"/>
  <c r="D35" i="1"/>
  <c r="E35" i="1" s="1"/>
  <c r="D7" i="1"/>
  <c r="E7" i="1" s="1"/>
  <c r="D27" i="1"/>
  <c r="E27" i="1" s="1"/>
  <c r="D30" i="1"/>
  <c r="E30" i="1" s="1"/>
  <c r="D28" i="1"/>
  <c r="E28" i="1" s="1"/>
  <c r="D31" i="1"/>
  <c r="E31" i="1" s="1"/>
  <c r="D29" i="1"/>
  <c r="E29" i="1" s="1"/>
  <c r="D45" i="1"/>
  <c r="E45" i="1" s="1"/>
  <c r="D40" i="1"/>
  <c r="E40" i="1" s="1"/>
  <c r="D42" i="1"/>
  <c r="E42" i="1" s="1"/>
  <c r="D11" i="1"/>
  <c r="E11" i="1" s="1"/>
  <c r="D15" i="1"/>
  <c r="E15" i="1" s="1"/>
  <c r="D37" i="1"/>
  <c r="E37" i="1" s="1"/>
  <c r="D16" i="1"/>
  <c r="E16" i="1" s="1"/>
  <c r="D32" i="1"/>
  <c r="E32" i="1" s="1"/>
  <c r="D36" i="1"/>
  <c r="E36" i="1" s="1"/>
  <c r="D20" i="1"/>
  <c r="E20" i="1" s="1"/>
  <c r="D47" i="1"/>
  <c r="E47" i="1" s="1"/>
  <c r="D38" i="1"/>
  <c r="E38" i="1" s="1"/>
  <c r="D25" i="1"/>
  <c r="E25" i="1" s="1"/>
  <c r="D5" i="1"/>
  <c r="E5" i="1" s="1"/>
  <c r="D13" i="1"/>
  <c r="E13" i="1" s="1"/>
  <c r="D43" i="1"/>
  <c r="E43" i="1" s="1"/>
  <c r="D14" i="1"/>
  <c r="E14" i="1" s="1"/>
  <c r="D23" i="1"/>
  <c r="E23" i="1" s="1"/>
  <c r="D18" i="1"/>
  <c r="E18" i="1" s="1"/>
  <c r="D10" i="1"/>
  <c r="E10" i="1" s="1"/>
  <c r="D51" i="1"/>
  <c r="D34" i="1"/>
  <c r="D39" i="1"/>
  <c r="D22" i="1"/>
  <c r="E22" i="1" s="1"/>
  <c r="D2" i="1"/>
  <c r="D24" i="1"/>
  <c r="D49" i="1"/>
  <c r="D19" i="1"/>
  <c r="E19" i="1" s="1"/>
  <c r="D12" i="1"/>
  <c r="E12" i="1" s="1"/>
  <c r="D44" i="1"/>
  <c r="E44" i="1" s="1"/>
  <c r="D21" i="1"/>
  <c r="E21" i="1" s="1"/>
  <c r="D41" i="1"/>
  <c r="E41" i="1" s="1"/>
  <c r="D26" i="1"/>
  <c r="E26" i="1" s="1"/>
  <c r="D24" i="12" l="1"/>
  <c r="E24" i="12" s="1"/>
  <c r="D28" i="12"/>
  <c r="E28" i="12" s="1"/>
  <c r="D25" i="12"/>
  <c r="E25" i="12" s="1"/>
  <c r="D19" i="12"/>
  <c r="E19" i="12" s="1"/>
  <c r="D40" i="12"/>
  <c r="E40" i="12" s="1"/>
  <c r="D22" i="12"/>
  <c r="E22" i="12" s="1"/>
  <c r="D18" i="12"/>
  <c r="E18" i="12" s="1"/>
  <c r="D23" i="12"/>
  <c r="E23" i="12" s="1"/>
  <c r="D20" i="12"/>
  <c r="E20" i="12" s="1"/>
  <c r="D16" i="12"/>
  <c r="E16" i="12" s="1"/>
  <c r="D26" i="12"/>
  <c r="E26" i="12" s="1"/>
  <c r="D21" i="12"/>
  <c r="E21" i="12" s="1"/>
  <c r="D34" i="12"/>
  <c r="E34" i="12" s="1"/>
  <c r="D33" i="12"/>
  <c r="E33" i="12" s="1"/>
  <c r="D27" i="12"/>
  <c r="E27" i="12" s="1"/>
  <c r="D29" i="12"/>
  <c r="E29" i="12" s="1"/>
  <c r="D31" i="12"/>
  <c r="E31" i="12" s="1"/>
  <c r="D30" i="12"/>
  <c r="E30" i="12" s="1"/>
  <c r="D38" i="12"/>
  <c r="E38" i="12" s="1"/>
  <c r="D2" i="12"/>
  <c r="E2" i="12" s="1"/>
  <c r="D32" i="12"/>
  <c r="E32" i="12" s="1"/>
  <c r="D35" i="12"/>
  <c r="E35" i="12" s="1"/>
  <c r="D5" i="12"/>
  <c r="E5" i="12" s="1"/>
  <c r="D13" i="12"/>
  <c r="E13" i="12" s="1"/>
  <c r="D36" i="12"/>
  <c r="E36" i="12" s="1"/>
  <c r="D44" i="12"/>
  <c r="E44" i="12" s="1"/>
  <c r="D7" i="12"/>
  <c r="E7" i="12" s="1"/>
  <c r="D9" i="12"/>
  <c r="E9" i="12" s="1"/>
  <c r="D45" i="12"/>
  <c r="E45" i="12" s="1"/>
  <c r="D6" i="12"/>
  <c r="E6" i="12" s="1"/>
  <c r="D42" i="12"/>
  <c r="E42" i="12" s="1"/>
  <c r="D10" i="12"/>
  <c r="E10" i="12" s="1"/>
  <c r="D14" i="12"/>
  <c r="E14" i="12" s="1"/>
  <c r="D46" i="12"/>
  <c r="E46" i="12" s="1"/>
  <c r="D3" i="12"/>
  <c r="E3" i="12" s="1"/>
  <c r="D37" i="12"/>
  <c r="E37" i="12" s="1"/>
  <c r="D39" i="12"/>
  <c r="E39" i="12" s="1"/>
  <c r="D11" i="12"/>
  <c r="E11" i="12" s="1"/>
  <c r="D15" i="12"/>
  <c r="E15" i="12" s="1"/>
  <c r="D41" i="12"/>
  <c r="E41" i="12" s="1"/>
  <c r="D4" i="12"/>
  <c r="E4" i="12" s="1"/>
  <c r="D8" i="12"/>
  <c r="E8" i="12" s="1"/>
  <c r="D12" i="12"/>
  <c r="E12" i="12" s="1"/>
  <c r="D43" i="12"/>
  <c r="E43" i="12" s="1"/>
  <c r="D28" i="11"/>
  <c r="E28" i="11" s="1"/>
  <c r="D22" i="11"/>
  <c r="E22" i="11" s="1"/>
  <c r="D35" i="11"/>
  <c r="E35" i="11" s="1"/>
  <c r="D20" i="11"/>
  <c r="E20" i="11" s="1"/>
  <c r="D29" i="11"/>
  <c r="E29" i="11" s="1"/>
  <c r="D37" i="11"/>
  <c r="E37" i="11" s="1"/>
  <c r="D19" i="11"/>
  <c r="E19" i="11" s="1"/>
  <c r="D30" i="11"/>
  <c r="E30" i="11" s="1"/>
  <c r="D38" i="11"/>
  <c r="E38" i="11" s="1"/>
  <c r="D25" i="11"/>
  <c r="E25" i="11" s="1"/>
  <c r="D31" i="11"/>
  <c r="E31" i="11" s="1"/>
  <c r="D27" i="11"/>
  <c r="E27" i="11" s="1"/>
  <c r="D32" i="11"/>
  <c r="E32" i="11" s="1"/>
  <c r="D3" i="11"/>
  <c r="E3" i="11" s="1"/>
  <c r="D16" i="11"/>
  <c r="E16" i="11" s="1"/>
  <c r="D24" i="11"/>
  <c r="E24" i="11" s="1"/>
  <c r="D21" i="11"/>
  <c r="E21" i="11" s="1"/>
  <c r="D5" i="11"/>
  <c r="E5" i="11" s="1"/>
  <c r="D26" i="11"/>
  <c r="E26" i="11" s="1"/>
  <c r="D36" i="11"/>
  <c r="E36" i="11" s="1"/>
  <c r="D23" i="11"/>
  <c r="E23" i="11" s="1"/>
  <c r="D2" i="11"/>
  <c r="E2" i="11" s="1"/>
  <c r="D17" i="11"/>
  <c r="E17" i="11" s="1"/>
  <c r="D39" i="11"/>
  <c r="E39" i="11" s="1"/>
  <c r="D34" i="11"/>
  <c r="E34" i="11" s="1"/>
  <c r="D4" i="11"/>
  <c r="E4" i="11" s="1"/>
  <c r="D43" i="11"/>
  <c r="E43" i="11" s="1"/>
  <c r="D45" i="11"/>
  <c r="E45" i="11" s="1"/>
  <c r="D9" i="11"/>
  <c r="E9" i="11" s="1"/>
  <c r="D13" i="11"/>
  <c r="E13" i="11" s="1"/>
  <c r="D11" i="11"/>
  <c r="E11" i="11" s="1"/>
  <c r="D42" i="11"/>
  <c r="E42" i="11" s="1"/>
  <c r="D7" i="11"/>
  <c r="E7" i="11" s="1"/>
  <c r="D41" i="11"/>
  <c r="E41" i="11" s="1"/>
  <c r="D40" i="11"/>
  <c r="E40" i="11" s="1"/>
  <c r="D14" i="11"/>
  <c r="E14" i="11" s="1"/>
  <c r="D46" i="11"/>
  <c r="E46" i="11" s="1"/>
  <c r="D6" i="11"/>
  <c r="E6" i="11" s="1"/>
  <c r="D33" i="11"/>
  <c r="E33" i="11" s="1"/>
  <c r="D8" i="11"/>
  <c r="E8" i="11" s="1"/>
  <c r="D10" i="11"/>
  <c r="E10" i="11" s="1"/>
  <c r="D44" i="11"/>
  <c r="E44" i="11" s="1"/>
  <c r="D15" i="11"/>
  <c r="E15" i="11" s="1"/>
  <c r="D47" i="11"/>
  <c r="E47" i="11" s="1"/>
  <c r="D12" i="11"/>
  <c r="E12" i="11" s="1"/>
  <c r="D13" i="10"/>
  <c r="E13" i="10" s="1"/>
  <c r="D26" i="10"/>
  <c r="E26" i="10" s="1"/>
  <c r="D23" i="10"/>
  <c r="E23" i="10" s="1"/>
  <c r="D29" i="10"/>
  <c r="E29" i="10" s="1"/>
  <c r="D27" i="10"/>
  <c r="E27" i="10" s="1"/>
  <c r="D25" i="10"/>
  <c r="E25" i="10" s="1"/>
  <c r="D15" i="10"/>
  <c r="E15" i="10" s="1"/>
  <c r="D22" i="10"/>
  <c r="E22" i="10" s="1"/>
  <c r="D24" i="10"/>
  <c r="E24" i="10" s="1"/>
  <c r="D18" i="10"/>
  <c r="E18" i="10" s="1"/>
  <c r="D19" i="10"/>
  <c r="E19" i="10" s="1"/>
  <c r="D28" i="10"/>
  <c r="E28" i="10" s="1"/>
  <c r="D21" i="10"/>
  <c r="E21" i="10" s="1"/>
  <c r="D31" i="10"/>
  <c r="E31" i="10" s="1"/>
  <c r="D33" i="10"/>
  <c r="E33" i="10" s="1"/>
  <c r="D30" i="10"/>
  <c r="E30" i="10" s="1"/>
  <c r="D35" i="10"/>
  <c r="E35" i="10" s="1"/>
  <c r="D32" i="10"/>
  <c r="E32" i="10" s="1"/>
  <c r="D3" i="10"/>
  <c r="E3" i="10" s="1"/>
  <c r="D40" i="10"/>
  <c r="E40" i="10" s="1"/>
  <c r="D5" i="10"/>
  <c r="E5" i="10" s="1"/>
  <c r="D4" i="10"/>
  <c r="E4" i="10" s="1"/>
  <c r="D37" i="10"/>
  <c r="E37" i="10" s="1"/>
  <c r="D34" i="10"/>
  <c r="E34" i="10" s="1"/>
  <c r="D2" i="10"/>
  <c r="E2" i="10" s="1"/>
  <c r="D36" i="10"/>
  <c r="E36" i="10" s="1"/>
  <c r="D16" i="10"/>
  <c r="E16" i="10" s="1"/>
  <c r="D7" i="10"/>
  <c r="E7" i="10" s="1"/>
  <c r="D9" i="10"/>
  <c r="E9" i="10" s="1"/>
  <c r="D45" i="10"/>
  <c r="E45" i="10" s="1"/>
  <c r="D6" i="10"/>
  <c r="E6" i="10" s="1"/>
  <c r="D38" i="10"/>
  <c r="E38" i="10" s="1"/>
  <c r="D20" i="10"/>
  <c r="E20" i="10" s="1"/>
  <c r="D39" i="10"/>
  <c r="E39" i="10" s="1"/>
  <c r="D43" i="10"/>
  <c r="E43" i="10" s="1"/>
  <c r="D14" i="10"/>
  <c r="E14" i="10" s="1"/>
  <c r="D46" i="10"/>
  <c r="E46" i="10" s="1"/>
  <c r="D8" i="10"/>
  <c r="E8" i="10" s="1"/>
  <c r="D10" i="10"/>
  <c r="E10" i="10" s="1"/>
  <c r="D11" i="10"/>
  <c r="E11" i="10" s="1"/>
  <c r="D17" i="10"/>
  <c r="E17" i="10" s="1"/>
  <c r="D47" i="10"/>
  <c r="E47" i="10" s="1"/>
  <c r="D41" i="10"/>
  <c r="E41" i="10" s="1"/>
  <c r="D42" i="10"/>
  <c r="E42" i="10" s="1"/>
  <c r="D44" i="10"/>
  <c r="E44" i="10" s="1"/>
  <c r="D48" i="10"/>
  <c r="E48" i="10" s="1"/>
  <c r="D12" i="10"/>
  <c r="E12" i="10" s="1"/>
  <c r="D31" i="9"/>
  <c r="E31" i="9" s="1"/>
  <c r="D23" i="9"/>
  <c r="E23" i="9" s="1"/>
  <c r="D25" i="9"/>
  <c r="E25" i="9" s="1"/>
  <c r="D3" i="9"/>
  <c r="E3" i="9" s="1"/>
  <c r="D21" i="9"/>
  <c r="E21" i="9" s="1"/>
  <c r="D27" i="9"/>
  <c r="E27" i="9" s="1"/>
  <c r="D26" i="9"/>
  <c r="E26" i="9" s="1"/>
  <c r="D33" i="9"/>
  <c r="E33" i="9" s="1"/>
  <c r="D2" i="9"/>
  <c r="E2" i="9" s="1"/>
  <c r="D37" i="9"/>
  <c r="E37" i="9" s="1"/>
  <c r="D29" i="9"/>
  <c r="E29" i="9" s="1"/>
  <c r="D35" i="9"/>
  <c r="E35" i="9" s="1"/>
  <c r="D5" i="9"/>
  <c r="E5" i="9" s="1"/>
  <c r="D44" i="9"/>
  <c r="E44" i="9" s="1"/>
  <c r="D13" i="9"/>
  <c r="E13" i="9" s="1"/>
  <c r="D39" i="9"/>
  <c r="E39" i="9" s="1"/>
  <c r="D43" i="9"/>
  <c r="E43" i="9" s="1"/>
  <c r="D34" i="9"/>
  <c r="E34" i="9" s="1"/>
  <c r="D4" i="9"/>
  <c r="E4" i="9" s="1"/>
  <c r="D9" i="9"/>
  <c r="E9" i="9" s="1"/>
  <c r="D22" i="9"/>
  <c r="E22" i="9" s="1"/>
  <c r="D11" i="9"/>
  <c r="E11" i="9" s="1"/>
  <c r="D7" i="9"/>
  <c r="E7" i="9" s="1"/>
  <c r="D14" i="9"/>
  <c r="E14" i="9" s="1"/>
  <c r="D38" i="9"/>
  <c r="E38" i="9" s="1"/>
  <c r="D41" i="9"/>
  <c r="E41" i="9" s="1"/>
  <c r="D10" i="9"/>
  <c r="E10" i="9" s="1"/>
  <c r="D42" i="9"/>
  <c r="E42" i="9" s="1"/>
  <c r="D15" i="9"/>
  <c r="E15" i="9" s="1"/>
  <c r="D17" i="9"/>
  <c r="E17" i="9" s="1"/>
  <c r="D45" i="9"/>
  <c r="E45" i="9" s="1"/>
  <c r="D24" i="9"/>
  <c r="E24" i="9" s="1"/>
  <c r="D36" i="9"/>
  <c r="E36" i="9" s="1"/>
  <c r="D6" i="9"/>
  <c r="E6" i="9" s="1"/>
  <c r="D8" i="9"/>
  <c r="E8" i="9" s="1"/>
  <c r="D40" i="9"/>
  <c r="E40" i="9" s="1"/>
  <c r="D12" i="9"/>
  <c r="E12" i="9" s="1"/>
  <c r="D47" i="9"/>
  <c r="E47" i="9" s="1"/>
  <c r="D46" i="9"/>
  <c r="E46" i="9" s="1"/>
  <c r="D28" i="9"/>
  <c r="E28" i="9" s="1"/>
  <c r="D30" i="9"/>
  <c r="E30" i="9" s="1"/>
  <c r="D32" i="9"/>
  <c r="E32" i="9" s="1"/>
  <c r="D25" i="7"/>
  <c r="E25" i="7" s="1"/>
  <c r="D13" i="7"/>
  <c r="E13" i="7" s="1"/>
  <c r="D22" i="7"/>
  <c r="E22" i="7" s="1"/>
  <c r="D17" i="7"/>
  <c r="E17" i="7" s="1"/>
  <c r="D16" i="7"/>
  <c r="E16" i="7" s="1"/>
  <c r="D24" i="7"/>
  <c r="E24" i="7" s="1"/>
  <c r="D28" i="7"/>
  <c r="E28" i="7" s="1"/>
  <c r="D29" i="7"/>
  <c r="E29" i="7" s="1"/>
  <c r="D36" i="7"/>
  <c r="E36" i="7" s="1"/>
  <c r="D2" i="7"/>
  <c r="E2" i="7" s="1"/>
  <c r="D35" i="7"/>
  <c r="E35" i="7" s="1"/>
  <c r="D23" i="7"/>
  <c r="E23" i="7" s="1"/>
  <c r="D34" i="7"/>
  <c r="E34" i="7" s="1"/>
  <c r="D39" i="7"/>
  <c r="E39" i="7" s="1"/>
  <c r="D26" i="7"/>
  <c r="E26" i="7" s="1"/>
  <c r="D8" i="7"/>
  <c r="E8" i="7" s="1"/>
  <c r="D20" i="7"/>
  <c r="E20" i="7" s="1"/>
  <c r="D27" i="7"/>
  <c r="E27" i="7" s="1"/>
  <c r="D30" i="7"/>
  <c r="E30" i="7" s="1"/>
  <c r="D38" i="7"/>
  <c r="E38" i="7" s="1"/>
  <c r="D6" i="7"/>
  <c r="E6" i="7" s="1"/>
  <c r="D33" i="7"/>
  <c r="E33" i="7" s="1"/>
  <c r="D4" i="7"/>
  <c r="E4" i="7" s="1"/>
  <c r="D3" i="7"/>
  <c r="E3" i="7" s="1"/>
  <c r="D31" i="7"/>
  <c r="E31" i="7" s="1"/>
  <c r="D32" i="7"/>
  <c r="E32" i="7" s="1"/>
  <c r="D48" i="7"/>
  <c r="E48" i="7" s="1"/>
  <c r="D9" i="7"/>
  <c r="E9" i="7" s="1"/>
  <c r="D41" i="7"/>
  <c r="E41" i="7" s="1"/>
  <c r="D21" i="7"/>
  <c r="E21" i="7" s="1"/>
  <c r="D7" i="7"/>
  <c r="E7" i="7" s="1"/>
  <c r="D40" i="7"/>
  <c r="E40" i="7" s="1"/>
  <c r="D42" i="7"/>
  <c r="E42" i="7" s="1"/>
  <c r="D43" i="7"/>
  <c r="E43" i="7" s="1"/>
  <c r="D19" i="7"/>
  <c r="E19" i="7" s="1"/>
  <c r="D47" i="7"/>
  <c r="E47" i="7" s="1"/>
  <c r="D5" i="7"/>
  <c r="E5" i="7" s="1"/>
  <c r="D11" i="7"/>
  <c r="E11" i="7" s="1"/>
  <c r="D46" i="7"/>
  <c r="E46" i="7" s="1"/>
  <c r="D15" i="7"/>
  <c r="E15" i="7" s="1"/>
  <c r="D18" i="7"/>
  <c r="E18" i="7" s="1"/>
  <c r="D45" i="7"/>
  <c r="E45" i="7" s="1"/>
  <c r="D10" i="7"/>
  <c r="E10" i="7" s="1"/>
  <c r="D37" i="7"/>
  <c r="E37" i="7" s="1"/>
  <c r="D14" i="7"/>
  <c r="E14" i="7" s="1"/>
  <c r="D12" i="7"/>
  <c r="E12" i="7" s="1"/>
  <c r="D44" i="7"/>
  <c r="E44" i="7" s="1"/>
  <c r="D30" i="6"/>
  <c r="E30" i="6" s="1"/>
  <c r="D3" i="6"/>
  <c r="E3" i="6" s="1"/>
  <c r="D19" i="6"/>
  <c r="E19" i="6" s="1"/>
  <c r="D32" i="6"/>
  <c r="E32" i="6" s="1"/>
  <c r="D22" i="6"/>
  <c r="E22" i="6" s="1"/>
  <c r="D26" i="6"/>
  <c r="E26" i="6" s="1"/>
  <c r="D33" i="6"/>
  <c r="E33" i="6" s="1"/>
  <c r="D40" i="6"/>
  <c r="E40" i="6" s="1"/>
  <c r="D17" i="6"/>
  <c r="E17" i="6" s="1"/>
  <c r="D27" i="6"/>
  <c r="E27" i="6" s="1"/>
  <c r="D28" i="6"/>
  <c r="E28" i="6" s="1"/>
  <c r="D25" i="6"/>
  <c r="E25" i="6" s="1"/>
  <c r="D2" i="6"/>
  <c r="E2" i="6" s="1"/>
  <c r="D42" i="6"/>
  <c r="E42" i="6" s="1"/>
  <c r="D23" i="6"/>
  <c r="E23" i="6" s="1"/>
  <c r="D38" i="6"/>
  <c r="E38" i="6" s="1"/>
  <c r="D8" i="6"/>
  <c r="E8" i="6" s="1"/>
  <c r="D20" i="6"/>
  <c r="E20" i="6" s="1"/>
  <c r="D39" i="6"/>
  <c r="E39" i="6" s="1"/>
  <c r="D4" i="6"/>
  <c r="E4" i="6" s="1"/>
  <c r="D24" i="6"/>
  <c r="E24" i="6" s="1"/>
  <c r="D35" i="6"/>
  <c r="E35" i="6" s="1"/>
  <c r="D6" i="6"/>
  <c r="E6" i="6" s="1"/>
  <c r="D21" i="6"/>
  <c r="E21" i="6" s="1"/>
  <c r="D37" i="6"/>
  <c r="E37" i="6" s="1"/>
  <c r="D36" i="6"/>
  <c r="E36" i="6" s="1"/>
  <c r="D11" i="6"/>
  <c r="E11" i="6" s="1"/>
  <c r="D12" i="6"/>
  <c r="E12" i="6" s="1"/>
  <c r="D29" i="6"/>
  <c r="E29" i="6" s="1"/>
  <c r="D45" i="6"/>
  <c r="E45" i="6" s="1"/>
  <c r="D41" i="6"/>
  <c r="E41" i="6" s="1"/>
  <c r="D13" i="6"/>
  <c r="E13" i="6" s="1"/>
  <c r="D48" i="6"/>
  <c r="E48" i="6" s="1"/>
  <c r="D34" i="6"/>
  <c r="E34" i="6" s="1"/>
  <c r="D46" i="6"/>
  <c r="E46" i="6" s="1"/>
  <c r="D44" i="6"/>
  <c r="E44" i="6" s="1"/>
  <c r="D9" i="6"/>
  <c r="E9" i="6" s="1"/>
  <c r="D31" i="6"/>
  <c r="E31" i="6" s="1"/>
  <c r="D10" i="6"/>
  <c r="E10" i="6" s="1"/>
  <c r="D7" i="6"/>
  <c r="E7" i="6" s="1"/>
  <c r="D5" i="6"/>
  <c r="E5" i="6" s="1"/>
  <c r="D16" i="6"/>
  <c r="E16" i="6" s="1"/>
  <c r="D14" i="6"/>
  <c r="E14" i="6" s="1"/>
  <c r="D15" i="6"/>
  <c r="E15" i="6" s="1"/>
  <c r="D49" i="6"/>
  <c r="E49" i="6" s="1"/>
  <c r="D18" i="6"/>
  <c r="E18" i="6" s="1"/>
  <c r="D47" i="6"/>
  <c r="E47" i="6" s="1"/>
  <c r="D43" i="6"/>
  <c r="E43" i="6" s="1"/>
  <c r="D11" i="3"/>
  <c r="D44" i="3"/>
  <c r="D10" i="5"/>
  <c r="E10" i="5" s="1"/>
  <c r="D21" i="5"/>
  <c r="E21" i="5" s="1"/>
  <c r="D35" i="5"/>
  <c r="E35" i="5" s="1"/>
  <c r="D8" i="5"/>
  <c r="E8" i="5" s="1"/>
  <c r="D20" i="5"/>
  <c r="E20" i="5" s="1"/>
  <c r="D32" i="5"/>
  <c r="E32" i="5" s="1"/>
  <c r="D11" i="5"/>
  <c r="E11" i="5" s="1"/>
  <c r="D37" i="5"/>
  <c r="E37" i="5" s="1"/>
  <c r="D28" i="5"/>
  <c r="E28" i="5" s="1"/>
  <c r="D40" i="5"/>
  <c r="E40" i="5" s="1"/>
  <c r="D33" i="5"/>
  <c r="E33" i="5" s="1"/>
  <c r="D12" i="5"/>
  <c r="E12" i="5" s="1"/>
  <c r="D39" i="5"/>
  <c r="E39" i="5" s="1"/>
  <c r="D13" i="5"/>
  <c r="E13" i="5" s="1"/>
  <c r="D45" i="5"/>
  <c r="E45" i="5" s="1"/>
  <c r="D23" i="5"/>
  <c r="E23" i="5" s="1"/>
  <c r="D31" i="5"/>
  <c r="E31" i="5" s="1"/>
  <c r="D3" i="5"/>
  <c r="E3" i="5" s="1"/>
  <c r="D43" i="5"/>
  <c r="E43" i="5" s="1"/>
  <c r="D16" i="5"/>
  <c r="E16" i="5" s="1"/>
  <c r="D41" i="5"/>
  <c r="E41" i="5" s="1"/>
  <c r="D4" i="5"/>
  <c r="E4" i="5" s="1"/>
  <c r="D17" i="5"/>
  <c r="E17" i="5" s="1"/>
  <c r="D46" i="5"/>
  <c r="E46" i="5" s="1"/>
  <c r="D27" i="5"/>
  <c r="E27" i="5" s="1"/>
  <c r="D36" i="5"/>
  <c r="E36" i="5" s="1"/>
  <c r="D14" i="5"/>
  <c r="E14" i="5" s="1"/>
  <c r="D48" i="5"/>
  <c r="E48" i="5" s="1"/>
  <c r="D30" i="5"/>
  <c r="E30" i="5" s="1"/>
  <c r="D42" i="5"/>
  <c r="E42" i="5" s="1"/>
  <c r="D6" i="5"/>
  <c r="E6" i="5" s="1"/>
  <c r="D15" i="5"/>
  <c r="E15" i="5" s="1"/>
  <c r="D44" i="5"/>
  <c r="E44" i="5" s="1"/>
  <c r="D25" i="5"/>
  <c r="E25" i="5" s="1"/>
  <c r="D38" i="5"/>
  <c r="E38" i="5" s="1"/>
  <c r="D18" i="5"/>
  <c r="E18" i="5" s="1"/>
  <c r="D50" i="5"/>
  <c r="E50" i="5" s="1"/>
  <c r="D22" i="5"/>
  <c r="E22" i="5" s="1"/>
  <c r="D29" i="5"/>
  <c r="E29" i="5" s="1"/>
  <c r="D49" i="5"/>
  <c r="E49" i="5" s="1"/>
  <c r="D26" i="5"/>
  <c r="E26" i="5" s="1"/>
  <c r="D2" i="5"/>
  <c r="E2" i="5" s="1"/>
  <c r="D19" i="5"/>
  <c r="E19" i="5" s="1"/>
  <c r="D47" i="5"/>
  <c r="E47" i="5" s="1"/>
  <c r="D24" i="5"/>
  <c r="E24" i="5" s="1"/>
  <c r="D7" i="5"/>
  <c r="E7" i="5" s="1"/>
  <c r="D9" i="5"/>
  <c r="E9" i="5" s="1"/>
  <c r="D5" i="5"/>
  <c r="E5" i="5" s="1"/>
  <c r="D34" i="5"/>
  <c r="E34" i="5" s="1"/>
  <c r="D17" i="3"/>
  <c r="E17" i="3" s="1"/>
  <c r="D19" i="3"/>
  <c r="D32" i="3"/>
  <c r="D20" i="3"/>
  <c r="D27" i="3"/>
  <c r="D21" i="3"/>
  <c r="D47" i="3"/>
  <c r="D4" i="3"/>
  <c r="D15" i="3"/>
  <c r="D14" i="3"/>
  <c r="D13" i="3"/>
  <c r="D3" i="3"/>
  <c r="D40" i="3"/>
  <c r="D18" i="3"/>
  <c r="D39" i="3"/>
  <c r="D8" i="3"/>
  <c r="D16" i="3"/>
  <c r="D24" i="3"/>
  <c r="D38" i="3"/>
  <c r="D41" i="3"/>
  <c r="D43" i="3"/>
  <c r="D33" i="3"/>
  <c r="D31" i="3"/>
  <c r="D5" i="3"/>
  <c r="D7" i="3"/>
  <c r="D36" i="3"/>
  <c r="D35" i="3"/>
  <c r="D6" i="3"/>
  <c r="D49" i="3"/>
  <c r="D25" i="3"/>
  <c r="D22" i="3"/>
  <c r="D23" i="3"/>
  <c r="D12" i="3"/>
  <c r="D29" i="3"/>
  <c r="D2" i="3"/>
  <c r="D10" i="3"/>
  <c r="D28" i="3"/>
  <c r="D37" i="3"/>
  <c r="D48" i="3"/>
  <c r="D45" i="3"/>
  <c r="D9" i="3"/>
  <c r="D34" i="3"/>
  <c r="D42" i="3"/>
  <c r="D46" i="3"/>
  <c r="D30" i="3"/>
  <c r="D26" i="3"/>
  <c r="B3" i="2"/>
  <c r="C3" i="2" s="1"/>
  <c r="B2" i="2"/>
  <c r="F14" i="2" l="1"/>
  <c r="E22" i="3"/>
  <c r="E43" i="3"/>
  <c r="E2" i="3"/>
  <c r="E33" i="3"/>
  <c r="E8" i="3"/>
  <c r="E6" i="3"/>
  <c r="E18" i="3"/>
  <c r="E29" i="3"/>
  <c r="E9" i="3"/>
  <c r="E3" i="3"/>
  <c r="E13" i="3"/>
  <c r="E47" i="3"/>
  <c r="E36" i="3"/>
  <c r="E35" i="3"/>
  <c r="E4" i="3"/>
  <c r="E14" i="3"/>
  <c r="E41" i="3"/>
  <c r="E37" i="3"/>
  <c r="E25" i="3"/>
  <c r="E32" i="3"/>
  <c r="E12" i="3"/>
  <c r="E30" i="3"/>
  <c r="E48" i="3"/>
  <c r="E49" i="3"/>
  <c r="E42" i="3"/>
  <c r="E39" i="3"/>
  <c r="E44" i="3"/>
  <c r="E10" i="3"/>
  <c r="E5" i="3"/>
  <c r="E46" i="3"/>
  <c r="E31" i="3"/>
  <c r="E26" i="3"/>
  <c r="E45" i="3"/>
  <c r="E38" i="3"/>
  <c r="E11" i="3"/>
  <c r="E23" i="3"/>
  <c r="E24" i="3"/>
  <c r="E40" i="3"/>
  <c r="E7" i="3"/>
  <c r="E19" i="3"/>
  <c r="E16" i="3"/>
  <c r="E21" i="3"/>
  <c r="E28" i="3"/>
  <c r="E34" i="3"/>
  <c r="E15" i="3"/>
  <c r="E20" i="3"/>
  <c r="E27" i="3"/>
  <c r="F24" i="1"/>
  <c r="F33" i="1"/>
  <c r="F36" i="1"/>
  <c r="F38" i="1"/>
  <c r="F40" i="1"/>
  <c r="F10" i="1"/>
  <c r="F12" i="1"/>
  <c r="F48" i="1"/>
  <c r="F50" i="1"/>
  <c r="F13" i="2"/>
  <c r="F25" i="1"/>
  <c r="F28" i="1"/>
  <c r="F29" i="1"/>
  <c r="F31" i="1"/>
  <c r="F3" i="1"/>
  <c r="F6" i="1"/>
  <c r="F39" i="1"/>
  <c r="F9" i="1"/>
  <c r="F11" i="1"/>
  <c r="F43" i="1"/>
  <c r="F13" i="1"/>
  <c r="F16" i="1"/>
  <c r="F23" i="1"/>
  <c r="F12" i="2"/>
  <c r="F26" i="1"/>
  <c r="F32" i="1"/>
  <c r="F35" i="1"/>
  <c r="F5" i="1"/>
  <c r="F7" i="1"/>
  <c r="F41" i="1"/>
  <c r="F42" i="1"/>
  <c r="F44" i="1"/>
  <c r="F17" i="1"/>
  <c r="F21" i="1"/>
  <c r="F11" i="2"/>
  <c r="F27" i="1"/>
  <c r="F34" i="1"/>
  <c r="F37" i="1"/>
  <c r="F10" i="2"/>
  <c r="F15" i="1"/>
  <c r="F22" i="1"/>
  <c r="F9" i="2"/>
  <c r="F14" i="1"/>
  <c r="F2" i="1"/>
  <c r="F30" i="1"/>
  <c r="F49" i="1"/>
  <c r="F20" i="1"/>
  <c r="F46" i="1"/>
  <c r="F45" i="1"/>
  <c r="F4" i="1"/>
  <c r="F47" i="1"/>
  <c r="F19" i="1"/>
  <c r="F8" i="1"/>
  <c r="F51" i="1"/>
  <c r="F18" i="1"/>
  <c r="C2" i="2"/>
</calcChain>
</file>

<file path=xl/sharedStrings.xml><?xml version="1.0" encoding="utf-8"?>
<sst xmlns="http://schemas.openxmlformats.org/spreadsheetml/2006/main" count="476" uniqueCount="78">
  <si>
    <t> Alabama</t>
  </si>
  <si>
    <t> Alaska</t>
  </si>
  <si>
    <t> Arizona</t>
  </si>
  <si>
    <t> Arkansas</t>
  </si>
  <si>
    <t> California</t>
  </si>
  <si>
    <t> Colorado</t>
  </si>
  <si>
    <t> Connecticut</t>
  </si>
  <si>
    <t> Delaware</t>
  </si>
  <si>
    <t> Florida</t>
  </si>
  <si>
    <t> Georgia</t>
  </si>
  <si>
    <t> Hawaii</t>
  </si>
  <si>
    <t> Idaho</t>
  </si>
  <si>
    <t> Illinois</t>
  </si>
  <si>
    <t> Indiana</t>
  </si>
  <si>
    <t> Iowa</t>
  </si>
  <si>
    <t> Kansas</t>
  </si>
  <si>
    <t> Louisiana</t>
  </si>
  <si>
    <t> Maine</t>
  </si>
  <si>
    <t> Maryland</t>
  </si>
  <si>
    <t> Michigan</t>
  </si>
  <si>
    <t> Minnesota</t>
  </si>
  <si>
    <t> Mississippi</t>
  </si>
  <si>
    <t> Missouri</t>
  </si>
  <si>
    <t> Montana</t>
  </si>
  <si>
    <t> Nebraska</t>
  </si>
  <si>
    <t> Nevada</t>
  </si>
  <si>
    <t> New Hampshire</t>
  </si>
  <si>
    <t> New Jersey</t>
  </si>
  <si>
    <t> New Mexico</t>
  </si>
  <si>
    <t> New York</t>
  </si>
  <si>
    <t> North Carolina</t>
  </si>
  <si>
    <t> North Dakota</t>
  </si>
  <si>
    <t> Ohio</t>
  </si>
  <si>
    <t> Oklahoma</t>
  </si>
  <si>
    <t> Oregon</t>
  </si>
  <si>
    <t> Rhode Island</t>
  </si>
  <si>
    <t> South Carolina</t>
  </si>
  <si>
    <t> South Dakota</t>
  </si>
  <si>
    <t> Tennessee</t>
  </si>
  <si>
    <t> Texas</t>
  </si>
  <si>
    <t> Utah</t>
  </si>
  <si>
    <t> Vermont</t>
  </si>
  <si>
    <t> Washington</t>
  </si>
  <si>
    <t> West Virginia</t>
  </si>
  <si>
    <t> Wisconsin</t>
  </si>
  <si>
    <t> Wyoming</t>
  </si>
  <si>
    <t> Kentucky[B]</t>
  </si>
  <si>
    <t> Massachusetts[B]</t>
  </si>
  <si>
    <t> Pennsylvania[B]</t>
  </si>
  <si>
    <t> Virginia[B]</t>
  </si>
  <si>
    <t>Population</t>
  </si>
  <si>
    <t>Land area (km^2)</t>
  </si>
  <si>
    <t>Product (people*km^2)</t>
  </si>
  <si>
    <t>Normalized</t>
  </si>
  <si>
    <t>Singapore</t>
  </si>
  <si>
    <t>Cuba</t>
  </si>
  <si>
    <t>Greenland</t>
  </si>
  <si>
    <t>Ireland (Republic)</t>
  </si>
  <si>
    <t>Ireland (island)</t>
  </si>
  <si>
    <t>Mean</t>
  </si>
  <si>
    <t>Standard deviation</t>
  </si>
  <si>
    <t>Normal</t>
  </si>
  <si>
    <t>Poisson</t>
  </si>
  <si>
    <t>Lambda</t>
  </si>
  <si>
    <t>Logarithm</t>
  </si>
  <si>
    <t>Malaysia</t>
  </si>
  <si>
    <t>Abs(normalized)</t>
  </si>
  <si>
    <t> California 1</t>
  </si>
  <si>
    <t> California 2</t>
  </si>
  <si>
    <t> Montana-Wyoming</t>
  </si>
  <si>
    <t> New Hampshire-Vermont</t>
  </si>
  <si>
    <t> Texas 1</t>
  </si>
  <si>
    <t> Texas 2</t>
  </si>
  <si>
    <t>Dakota</t>
  </si>
  <si>
    <t> Maryland-Delaware</t>
  </si>
  <si>
    <t> Connecticut-Rhode Island</t>
  </si>
  <si>
    <t>Canada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</si>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</sst>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#,##0.0"/>
  </numFmts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center" vertical="center"/>
    </xf>
  </cellStyleXfs>
  <cellXfs count="5">
    <xf numFmtId="0" fontId="0" fillId="0" borderId="0" xfId="0">
      <alignment horizontal="center" vertical="center"/>
    </xf>
    <xf numFmtId="3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2F63-AC7B-47ED-A035-D92C6F08D1B4}">
  <dimension ref="A1:F51"/>
  <sheetViews>
    <sheetView tabSelected="1" workbookViewId="0"/>
  </sheetViews>
  <sheetFormatPr defaultRowHeight="15" x14ac:dyDescent="0.2"/>
  <cols>
    <col min="1" max="1" width="15.21875" bestFit="1" customWidth="1"/>
    <col min="2" max="2" width="9.88671875" bestFit="1" customWidth="1"/>
    <col min="3" max="3" width="14.6640625" bestFit="1" customWidth="1"/>
    <col min="4" max="4" width="18.88671875" bestFit="1" customWidth="1"/>
    <col min="5" max="5" width="18.88671875" customWidth="1"/>
    <col min="6" max="6" width="12" bestFit="1" customWidth="1"/>
  </cols>
  <sheetData>
    <row r="1" spans="1:6" x14ac:dyDescent="0.2">
      <c r="B1" t="s">
        <v>50</v>
      </c>
      <c r="C1" t="s">
        <v>51</v>
      </c>
      <c r="D1" t="s">
        <v>52</v>
      </c>
      <c r="E1" t="s">
        <v>64</v>
      </c>
      <c r="F1" t="s">
        <v>53</v>
      </c>
    </row>
    <row r="2" spans="1:6" x14ac:dyDescent="0.2">
      <c r="A2" t="s">
        <v>39</v>
      </c>
      <c r="B2" s="1">
        <v>29145505</v>
      </c>
      <c r="C2" s="1">
        <v>676587</v>
      </c>
      <c r="D2">
        <f t="shared" ref="D2:D33" si="0">B2*C2</f>
        <v>19719469791435</v>
      </c>
      <c r="E2">
        <f>LN(D2)</f>
        <v>30.612627577897513</v>
      </c>
      <c r="F2">
        <f>(E2-Sheet2!B$2)/Sheet2!B$3</f>
        <v>2.2493697178525056</v>
      </c>
    </row>
    <row r="3" spans="1:6" x14ac:dyDescent="0.2">
      <c r="A3" t="s">
        <v>4</v>
      </c>
      <c r="B3" s="1">
        <v>39538223</v>
      </c>
      <c r="C3" s="1">
        <v>403466</v>
      </c>
      <c r="D3">
        <f t="shared" si="0"/>
        <v>15952328680918</v>
      </c>
      <c r="E3">
        <f t="shared" ref="E3:E51" si="1">LN(D3)</f>
        <v>30.400625933306252</v>
      </c>
      <c r="F3">
        <f>(E3-Sheet2!B$2)/Sheet2!B$3</f>
        <v>2.1234201682941598</v>
      </c>
    </row>
    <row r="4" spans="1:6" x14ac:dyDescent="0.2">
      <c r="A4" t="s">
        <v>8</v>
      </c>
      <c r="B4" s="1">
        <v>21538187</v>
      </c>
      <c r="C4" s="1">
        <v>138887</v>
      </c>
      <c r="D4">
        <f t="shared" si="0"/>
        <v>2991374177869</v>
      </c>
      <c r="E4">
        <f t="shared" si="1"/>
        <v>28.726753989011964</v>
      </c>
      <c r="F4">
        <f>(E4-Sheet2!B$2)/Sheet2!B$3</f>
        <v>1.1289778006008089</v>
      </c>
    </row>
    <row r="5" spans="1:6" x14ac:dyDescent="0.2">
      <c r="A5" t="s">
        <v>29</v>
      </c>
      <c r="B5" s="1">
        <v>20201249</v>
      </c>
      <c r="C5" s="1">
        <v>122057</v>
      </c>
      <c r="D5">
        <f t="shared" si="0"/>
        <v>2465703849193</v>
      </c>
      <c r="E5">
        <f t="shared" si="1"/>
        <v>28.533498419863186</v>
      </c>
      <c r="F5">
        <f>(E5-Sheet2!B$2)/Sheet2!B$3</f>
        <v>1.014165238977248</v>
      </c>
    </row>
    <row r="6" spans="1:6" x14ac:dyDescent="0.2">
      <c r="A6" t="s">
        <v>2</v>
      </c>
      <c r="B6" s="1">
        <v>7151502</v>
      </c>
      <c r="C6" s="1">
        <v>294207</v>
      </c>
      <c r="D6">
        <f t="shared" si="0"/>
        <v>2104021948914</v>
      </c>
      <c r="E6">
        <f t="shared" si="1"/>
        <v>28.374871842742944</v>
      </c>
      <c r="F6">
        <f>(E6-Sheet2!B$2)/Sheet2!B$3</f>
        <v>0.91992565902117751</v>
      </c>
    </row>
    <row r="7" spans="1:6" x14ac:dyDescent="0.2">
      <c r="A7" t="s">
        <v>12</v>
      </c>
      <c r="B7" s="1">
        <v>12812508</v>
      </c>
      <c r="C7" s="1">
        <v>143793</v>
      </c>
      <c r="D7">
        <f t="shared" si="0"/>
        <v>1842348962844</v>
      </c>
      <c r="E7">
        <f t="shared" si="1"/>
        <v>28.242062483616742</v>
      </c>
      <c r="F7">
        <f>(E7-Sheet2!B$2)/Sheet2!B$3</f>
        <v>0.84102401186024178</v>
      </c>
    </row>
    <row r="8" spans="1:6" x14ac:dyDescent="0.2">
      <c r="A8" t="s">
        <v>9</v>
      </c>
      <c r="B8" s="1">
        <v>10711908</v>
      </c>
      <c r="C8" s="1">
        <v>148959</v>
      </c>
      <c r="D8">
        <f t="shared" si="0"/>
        <v>1595635103772</v>
      </c>
      <c r="E8">
        <f t="shared" si="1"/>
        <v>28.098292957094145</v>
      </c>
      <c r="F8">
        <f>(E8-Sheet2!B$2)/Sheet2!B$3</f>
        <v>0.75561096168957276</v>
      </c>
    </row>
    <row r="9" spans="1:6" x14ac:dyDescent="0.2">
      <c r="A9" t="s">
        <v>5</v>
      </c>
      <c r="B9" s="1">
        <v>5773714</v>
      </c>
      <c r="C9" s="1">
        <v>268431</v>
      </c>
      <c r="D9">
        <f t="shared" si="0"/>
        <v>1549843822734</v>
      </c>
      <c r="E9">
        <f t="shared" si="1"/>
        <v>28.069175282256669</v>
      </c>
      <c r="F9">
        <f>(E9-Sheet2!B$2)/Sheet2!B$3</f>
        <v>0.73831223725261308</v>
      </c>
    </row>
    <row r="10" spans="1:6" x14ac:dyDescent="0.2">
      <c r="A10" t="s">
        <v>48</v>
      </c>
      <c r="B10" s="1">
        <v>13002700</v>
      </c>
      <c r="C10" s="1">
        <v>115883</v>
      </c>
      <c r="D10">
        <f t="shared" si="0"/>
        <v>1506791884100</v>
      </c>
      <c r="E10">
        <f t="shared" si="1"/>
        <v>28.041003926567154</v>
      </c>
      <c r="F10">
        <f>(E10-Sheet2!B$2)/Sheet2!B$3</f>
        <v>0.72157571822049293</v>
      </c>
    </row>
    <row r="11" spans="1:6" x14ac:dyDescent="0.2">
      <c r="A11" t="s">
        <v>19</v>
      </c>
      <c r="B11" s="1">
        <v>10077331</v>
      </c>
      <c r="C11" s="1">
        <v>146435</v>
      </c>
      <c r="D11">
        <f t="shared" si="0"/>
        <v>1475673964985</v>
      </c>
      <c r="E11">
        <f t="shared" si="1"/>
        <v>28.020135926775261</v>
      </c>
      <c r="F11">
        <f>(E11-Sheet2!B$2)/Sheet2!B$3</f>
        <v>0.70917810131030368</v>
      </c>
    </row>
    <row r="12" spans="1:6" x14ac:dyDescent="0.2">
      <c r="A12" t="s">
        <v>42</v>
      </c>
      <c r="B12" s="1">
        <v>7705281</v>
      </c>
      <c r="C12" s="1">
        <v>172119</v>
      </c>
      <c r="D12">
        <f t="shared" si="0"/>
        <v>1326225260439</v>
      </c>
      <c r="E12">
        <f t="shared" si="1"/>
        <v>27.913357872931723</v>
      </c>
      <c r="F12">
        <f>(E12-Sheet2!B$2)/Sheet2!B$3</f>
        <v>0.6457415755690088</v>
      </c>
    </row>
    <row r="13" spans="1:6" x14ac:dyDescent="0.2">
      <c r="A13" t="s">
        <v>30</v>
      </c>
      <c r="B13" s="1">
        <v>10439388</v>
      </c>
      <c r="C13" s="1">
        <v>125920</v>
      </c>
      <c r="D13">
        <f t="shared" si="0"/>
        <v>1314527736960</v>
      </c>
      <c r="E13">
        <f t="shared" si="1"/>
        <v>27.904498581662082</v>
      </c>
      <c r="F13">
        <f>(E13-Sheet2!B$2)/Sheet2!B$3</f>
        <v>0.64047829684789914</v>
      </c>
    </row>
    <row r="14" spans="1:6" x14ac:dyDescent="0.2">
      <c r="A14" t="s">
        <v>32</v>
      </c>
      <c r="B14" s="1">
        <v>11799448</v>
      </c>
      <c r="C14" s="1">
        <v>105829</v>
      </c>
      <c r="D14">
        <f t="shared" si="0"/>
        <v>1248723782392</v>
      </c>
      <c r="E14">
        <f t="shared" si="1"/>
        <v>27.853143171607293</v>
      </c>
      <c r="F14">
        <f>(E14-Sheet2!B$2)/Sheet2!B$3</f>
        <v>0.60996819973872096</v>
      </c>
    </row>
    <row r="15" spans="1:6" x14ac:dyDescent="0.2">
      <c r="A15" t="s">
        <v>20</v>
      </c>
      <c r="B15" s="1">
        <v>5706494</v>
      </c>
      <c r="C15" s="1">
        <v>206232</v>
      </c>
      <c r="D15">
        <f t="shared" si="0"/>
        <v>1176861670608</v>
      </c>
      <c r="E15">
        <f t="shared" si="1"/>
        <v>27.793872410203832</v>
      </c>
      <c r="F15">
        <f>(E15-Sheet2!B$2)/Sheet2!B$3</f>
        <v>0.57475561582155921</v>
      </c>
    </row>
    <row r="16" spans="1:6" x14ac:dyDescent="0.2">
      <c r="A16" t="s">
        <v>22</v>
      </c>
      <c r="B16" s="1">
        <v>6154913</v>
      </c>
      <c r="C16" s="1">
        <v>178040</v>
      </c>
      <c r="D16">
        <f t="shared" si="0"/>
        <v>1095820710520</v>
      </c>
      <c r="E16">
        <f t="shared" si="1"/>
        <v>27.722524705780867</v>
      </c>
      <c r="F16">
        <f>(E16-Sheet2!B$2)/Sheet2!B$3</f>
        <v>0.5323681558024641</v>
      </c>
    </row>
    <row r="17" spans="1:6" x14ac:dyDescent="0.2">
      <c r="A17" t="s">
        <v>1</v>
      </c>
      <c r="B17" s="1">
        <v>733391</v>
      </c>
      <c r="C17" s="1">
        <v>1477953</v>
      </c>
      <c r="D17">
        <f t="shared" si="0"/>
        <v>1083917428623</v>
      </c>
      <c r="E17">
        <f t="shared" si="1"/>
        <v>27.711602843187691</v>
      </c>
      <c r="F17">
        <f>(E17-Sheet2!B$2)/Sheet2!B$3</f>
        <v>0.52587950956294671</v>
      </c>
    </row>
    <row r="18" spans="1:6" x14ac:dyDescent="0.2">
      <c r="A18" t="s">
        <v>34</v>
      </c>
      <c r="B18" s="1">
        <v>4237256</v>
      </c>
      <c r="C18" s="1">
        <v>248608</v>
      </c>
      <c r="D18">
        <f t="shared" si="0"/>
        <v>1053415739648</v>
      </c>
      <c r="E18">
        <f t="shared" si="1"/>
        <v>27.683059085642189</v>
      </c>
      <c r="F18">
        <f>(E18-Sheet2!B$2)/Sheet2!B$3</f>
        <v>0.50892174769043863</v>
      </c>
    </row>
    <row r="19" spans="1:6" x14ac:dyDescent="0.2">
      <c r="A19" t="s">
        <v>49</v>
      </c>
      <c r="B19" s="1">
        <v>8631393</v>
      </c>
      <c r="C19" s="1">
        <v>102279</v>
      </c>
      <c r="D19">
        <f t="shared" si="0"/>
        <v>882810244647</v>
      </c>
      <c r="E19">
        <f t="shared" si="1"/>
        <v>27.506376115981865</v>
      </c>
      <c r="F19">
        <f>(E19-Sheet2!B$2)/Sheet2!B$3</f>
        <v>0.40395491837054065</v>
      </c>
    </row>
    <row r="20" spans="1:6" x14ac:dyDescent="0.2">
      <c r="A20" t="s">
        <v>25</v>
      </c>
      <c r="B20" s="1">
        <v>3104614</v>
      </c>
      <c r="C20" s="1">
        <v>284332</v>
      </c>
      <c r="D20">
        <f t="shared" si="0"/>
        <v>882741107848</v>
      </c>
      <c r="E20">
        <f t="shared" si="1"/>
        <v>27.506297798464864</v>
      </c>
      <c r="F20">
        <f>(E20-Sheet2!B$2)/Sheet2!B$3</f>
        <v>0.40390839016549829</v>
      </c>
    </row>
    <row r="21" spans="1:6" x14ac:dyDescent="0.2">
      <c r="A21" t="s">
        <v>44</v>
      </c>
      <c r="B21" s="1">
        <v>5893718</v>
      </c>
      <c r="C21" s="1">
        <v>140268</v>
      </c>
      <c r="D21">
        <f t="shared" si="0"/>
        <v>826700036424</v>
      </c>
      <c r="E21">
        <f t="shared" si="1"/>
        <v>27.440707753264554</v>
      </c>
      <c r="F21">
        <f>(E21-Sheet2!B$2)/Sheet2!B$3</f>
        <v>0.36494153844876848</v>
      </c>
    </row>
    <row r="22" spans="1:6" x14ac:dyDescent="0.2">
      <c r="A22" t="s">
        <v>38</v>
      </c>
      <c r="B22" s="1">
        <v>6910840</v>
      </c>
      <c r="C22" s="1">
        <v>106798</v>
      </c>
      <c r="D22">
        <f t="shared" si="0"/>
        <v>738063890320</v>
      </c>
      <c r="E22">
        <f t="shared" si="1"/>
        <v>27.327296230049047</v>
      </c>
      <c r="F22">
        <f>(E22-Sheet2!B$2)/Sheet2!B$3</f>
        <v>0.29756408818766872</v>
      </c>
    </row>
    <row r="23" spans="1:6" x14ac:dyDescent="0.2">
      <c r="A23" t="s">
        <v>33</v>
      </c>
      <c r="B23" s="1">
        <v>3959353</v>
      </c>
      <c r="C23" s="1">
        <v>177660</v>
      </c>
      <c r="D23">
        <f t="shared" si="0"/>
        <v>703418653980</v>
      </c>
      <c r="E23">
        <f t="shared" si="1"/>
        <v>27.279218076367378</v>
      </c>
      <c r="F23">
        <f>(E23-Sheet2!B$2)/Sheet2!B$3</f>
        <v>0.26900099938957034</v>
      </c>
    </row>
    <row r="24" spans="1:6" x14ac:dyDescent="0.2">
      <c r="A24" t="s">
        <v>40</v>
      </c>
      <c r="B24" s="1">
        <v>3271616</v>
      </c>
      <c r="C24" s="1">
        <v>212818</v>
      </c>
      <c r="D24">
        <f t="shared" si="0"/>
        <v>696258773888</v>
      </c>
      <c r="E24">
        <f t="shared" si="1"/>
        <v>27.268987229742976</v>
      </c>
      <c r="F24">
        <f>(E24-Sheet2!B$2)/Sheet2!B$3</f>
        <v>0.26292288369179645</v>
      </c>
    </row>
    <row r="25" spans="1:6" x14ac:dyDescent="0.2">
      <c r="A25" t="s">
        <v>28</v>
      </c>
      <c r="B25" s="1">
        <v>2117522</v>
      </c>
      <c r="C25" s="1">
        <v>314161</v>
      </c>
      <c r="D25">
        <f t="shared" si="0"/>
        <v>665242829042</v>
      </c>
      <c r="E25">
        <f t="shared" si="1"/>
        <v>27.223417967403009</v>
      </c>
      <c r="F25">
        <f>(E25-Sheet2!B$2)/Sheet2!B$3</f>
        <v>0.23585031981385793</v>
      </c>
    </row>
    <row r="26" spans="1:6" x14ac:dyDescent="0.2">
      <c r="A26" t="s">
        <v>0</v>
      </c>
      <c r="B26" s="1">
        <v>5024279</v>
      </c>
      <c r="C26" s="1">
        <v>131171</v>
      </c>
      <c r="D26">
        <f t="shared" si="0"/>
        <v>659039700709</v>
      </c>
      <c r="E26">
        <f t="shared" si="1"/>
        <v>27.214049613502311</v>
      </c>
      <c r="F26">
        <f>(E26-Sheet2!B$2)/Sheet2!B$3</f>
        <v>0.23028460849038709</v>
      </c>
    </row>
    <row r="27" spans="1:6" x14ac:dyDescent="0.2">
      <c r="A27" t="s">
        <v>13</v>
      </c>
      <c r="B27" s="1">
        <v>6785528</v>
      </c>
      <c r="C27" s="1">
        <v>92789</v>
      </c>
      <c r="D27">
        <f t="shared" si="0"/>
        <v>629622357592</v>
      </c>
      <c r="E27">
        <f t="shared" si="1"/>
        <v>27.168386044206912</v>
      </c>
      <c r="F27">
        <f>(E27-Sheet2!B$2)/Sheet2!B$3</f>
        <v>0.20315601712936071</v>
      </c>
    </row>
    <row r="28" spans="1:6" x14ac:dyDescent="0.2">
      <c r="A28" t="s">
        <v>15</v>
      </c>
      <c r="B28" s="1">
        <v>2937880</v>
      </c>
      <c r="C28" s="1">
        <v>211754</v>
      </c>
      <c r="D28">
        <f t="shared" si="0"/>
        <v>622107841520</v>
      </c>
      <c r="E28">
        <f t="shared" si="1"/>
        <v>27.156379293306767</v>
      </c>
      <c r="F28">
        <f>(E28-Sheet2!B$2)/Sheet2!B$3</f>
        <v>0.19602284195778055</v>
      </c>
    </row>
    <row r="29" spans="1:6" x14ac:dyDescent="0.2">
      <c r="A29" t="s">
        <v>16</v>
      </c>
      <c r="B29" s="1">
        <v>4657757</v>
      </c>
      <c r="C29" s="1">
        <v>111898</v>
      </c>
      <c r="D29">
        <f t="shared" si="0"/>
        <v>521193692786</v>
      </c>
      <c r="E29">
        <f t="shared" si="1"/>
        <v>26.979387580792338</v>
      </c>
      <c r="F29">
        <f>(E29-Sheet2!B$2)/Sheet2!B$3</f>
        <v>9.0872589422091241E-2</v>
      </c>
    </row>
    <row r="30" spans="1:6" x14ac:dyDescent="0.2">
      <c r="A30" t="s">
        <v>14</v>
      </c>
      <c r="B30" s="1">
        <v>3190369</v>
      </c>
      <c r="C30" s="1">
        <v>144669</v>
      </c>
      <c r="D30">
        <f t="shared" si="0"/>
        <v>461547492861</v>
      </c>
      <c r="E30">
        <f t="shared" si="1"/>
        <v>26.857850795369117</v>
      </c>
      <c r="F30">
        <f>(E30-Sheet2!B$2)/Sheet2!B$3</f>
        <v>1.8667944932956256E-2</v>
      </c>
    </row>
    <row r="31" spans="1:6" x14ac:dyDescent="0.2">
      <c r="A31" t="s">
        <v>46</v>
      </c>
      <c r="B31" s="1">
        <v>4505836</v>
      </c>
      <c r="C31" s="1">
        <v>102269</v>
      </c>
      <c r="D31">
        <f t="shared" si="0"/>
        <v>460807341884</v>
      </c>
      <c r="E31">
        <f t="shared" si="1"/>
        <v>26.856245879109153</v>
      </c>
      <c r="F31">
        <f>(E31-Sheet2!B$2)/Sheet2!B$3</f>
        <v>1.7714468933224793E-2</v>
      </c>
    </row>
    <row r="32" spans="1:6" x14ac:dyDescent="0.2">
      <c r="A32" t="s">
        <v>23</v>
      </c>
      <c r="B32" s="1">
        <v>1084225</v>
      </c>
      <c r="C32" s="1">
        <v>376962</v>
      </c>
      <c r="D32">
        <f t="shared" si="0"/>
        <v>408711624450</v>
      </c>
      <c r="E32">
        <f t="shared" si="1"/>
        <v>26.736275669612773</v>
      </c>
      <c r="F32">
        <f>(E32-Sheet2!B$2)/Sheet2!B$3</f>
        <v>-5.3559477434605693E-2</v>
      </c>
    </row>
    <row r="33" spans="1:6" x14ac:dyDescent="0.2">
      <c r="A33" t="s">
        <v>3</v>
      </c>
      <c r="B33" s="1">
        <v>3011524</v>
      </c>
      <c r="C33" s="1">
        <v>134771</v>
      </c>
      <c r="D33">
        <f t="shared" si="0"/>
        <v>405866101004</v>
      </c>
      <c r="E33">
        <f t="shared" si="1"/>
        <v>26.729289141669245</v>
      </c>
      <c r="F33">
        <f>(E33-Sheet2!B$2)/Sheet2!B$3</f>
        <v>-5.7710153006772777E-2</v>
      </c>
    </row>
    <row r="34" spans="1:6" x14ac:dyDescent="0.2">
      <c r="A34" t="s">
        <v>36</v>
      </c>
      <c r="B34" s="1">
        <v>5118425</v>
      </c>
      <c r="C34" s="1">
        <v>77857</v>
      </c>
      <c r="D34">
        <f t="shared" ref="D34:D51" si="2">B34*C34</f>
        <v>398505215225</v>
      </c>
      <c r="E34">
        <f t="shared" si="1"/>
        <v>26.710986422230317</v>
      </c>
      <c r="F34">
        <f>(E34-Sheet2!B$2)/Sheet2!B$3</f>
        <v>-6.8583744452113932E-2</v>
      </c>
    </row>
    <row r="35" spans="1:6" x14ac:dyDescent="0.2">
      <c r="A35" t="s">
        <v>11</v>
      </c>
      <c r="B35" s="1">
        <v>1839106</v>
      </c>
      <c r="C35" s="1">
        <v>214045</v>
      </c>
      <c r="D35">
        <f t="shared" si="2"/>
        <v>393651443770</v>
      </c>
      <c r="E35">
        <f t="shared" si="1"/>
        <v>26.698731694219088</v>
      </c>
      <c r="F35">
        <f>(E35-Sheet2!B$2)/Sheet2!B$3</f>
        <v>-7.5864242091413431E-2</v>
      </c>
    </row>
    <row r="36" spans="1:6" x14ac:dyDescent="0.2">
      <c r="A36" t="s">
        <v>24</v>
      </c>
      <c r="B36" s="1">
        <v>1961504</v>
      </c>
      <c r="C36" s="1">
        <v>198974</v>
      </c>
      <c r="D36">
        <f t="shared" si="2"/>
        <v>390288296896</v>
      </c>
      <c r="E36">
        <f t="shared" si="1"/>
        <v>26.690151525789751</v>
      </c>
      <c r="F36">
        <f>(E36-Sheet2!B$2)/Sheet2!B$3</f>
        <v>-8.0961694759260419E-2</v>
      </c>
    </row>
    <row r="37" spans="1:6" x14ac:dyDescent="0.2">
      <c r="A37" t="s">
        <v>21</v>
      </c>
      <c r="B37" s="1">
        <v>2961279</v>
      </c>
      <c r="C37" s="1">
        <v>121531</v>
      </c>
      <c r="D37">
        <f t="shared" si="2"/>
        <v>359887198149</v>
      </c>
      <c r="E37">
        <f t="shared" si="1"/>
        <v>26.609056480820811</v>
      </c>
      <c r="F37">
        <f>(E37-Sheet2!B$2)/Sheet2!B$3</f>
        <v>-0.12914002094604143</v>
      </c>
    </row>
    <row r="38" spans="1:6" x14ac:dyDescent="0.2">
      <c r="A38" t="s">
        <v>27</v>
      </c>
      <c r="B38" s="1">
        <v>9288994</v>
      </c>
      <c r="C38" s="1">
        <v>19047</v>
      </c>
      <c r="D38">
        <f t="shared" si="2"/>
        <v>176927468718</v>
      </c>
      <c r="E38">
        <f t="shared" si="1"/>
        <v>25.899005704282722</v>
      </c>
      <c r="F38">
        <f>(E38-Sheet2!B$2)/Sheet2!B$3</f>
        <v>-0.55097908564267661</v>
      </c>
    </row>
    <row r="39" spans="1:6" x14ac:dyDescent="0.2">
      <c r="A39" t="s">
        <v>37</v>
      </c>
      <c r="B39" s="1">
        <v>886667</v>
      </c>
      <c r="C39" s="1">
        <v>196350</v>
      </c>
      <c r="D39">
        <f t="shared" si="2"/>
        <v>174097065450</v>
      </c>
      <c r="E39">
        <f t="shared" si="1"/>
        <v>25.882878828035707</v>
      </c>
      <c r="F39">
        <f>(E39-Sheet2!B$2)/Sheet2!B$3</f>
        <v>-0.56056001508787379</v>
      </c>
    </row>
    <row r="40" spans="1:6" x14ac:dyDescent="0.2">
      <c r="A40" t="s">
        <v>18</v>
      </c>
      <c r="B40" s="1">
        <v>6177224</v>
      </c>
      <c r="C40" s="1">
        <v>25142</v>
      </c>
      <c r="D40">
        <f t="shared" si="2"/>
        <v>155307765808</v>
      </c>
      <c r="E40">
        <f t="shared" si="1"/>
        <v>25.768674571053666</v>
      </c>
      <c r="F40">
        <f>(E40-Sheet2!B$2)/Sheet2!B$3</f>
        <v>-0.62840842613329762</v>
      </c>
    </row>
    <row r="41" spans="1:6" x14ac:dyDescent="0.2">
      <c r="A41" t="s">
        <v>45</v>
      </c>
      <c r="B41" s="1">
        <v>576851</v>
      </c>
      <c r="C41" s="1">
        <v>251470</v>
      </c>
      <c r="D41">
        <f t="shared" si="2"/>
        <v>145060720970</v>
      </c>
      <c r="E41">
        <f t="shared" si="1"/>
        <v>25.70041825701961</v>
      </c>
      <c r="F41">
        <f>(E41-Sheet2!B$2)/Sheet2!B$3</f>
        <v>-0.66895930027239692</v>
      </c>
    </row>
    <row r="42" spans="1:6" x14ac:dyDescent="0.2">
      <c r="A42" t="s">
        <v>47</v>
      </c>
      <c r="B42" s="1">
        <v>7029917</v>
      </c>
      <c r="C42" s="1">
        <v>20202</v>
      </c>
      <c r="D42">
        <f t="shared" si="2"/>
        <v>142018383234</v>
      </c>
      <c r="E42">
        <f t="shared" si="1"/>
        <v>25.679222345562895</v>
      </c>
      <c r="F42">
        <f>(E42-Sheet2!B$2)/Sheet2!B$3</f>
        <v>-0.68155172853208734</v>
      </c>
    </row>
    <row r="43" spans="1:6" x14ac:dyDescent="0.2">
      <c r="A43" t="s">
        <v>31</v>
      </c>
      <c r="B43" s="1">
        <v>779094</v>
      </c>
      <c r="C43" s="1">
        <v>178711</v>
      </c>
      <c r="D43">
        <f t="shared" si="2"/>
        <v>139232667834</v>
      </c>
      <c r="E43">
        <f t="shared" si="1"/>
        <v>25.659412240028566</v>
      </c>
      <c r="F43">
        <f>(E43-Sheet2!B$2)/Sheet2!B$3</f>
        <v>-0.69332085359506779</v>
      </c>
    </row>
    <row r="44" spans="1:6" x14ac:dyDescent="0.2">
      <c r="A44" t="s">
        <v>43</v>
      </c>
      <c r="B44" s="1">
        <v>1793716</v>
      </c>
      <c r="C44" s="1">
        <v>62259</v>
      </c>
      <c r="D44">
        <f t="shared" si="2"/>
        <v>111674964444</v>
      </c>
      <c r="E44">
        <f t="shared" si="1"/>
        <v>25.438858385796362</v>
      </c>
      <c r="F44">
        <f>(E44-Sheet2!B$2)/Sheet2!B$3</f>
        <v>-0.82435124558782968</v>
      </c>
    </row>
    <row r="45" spans="1:6" x14ac:dyDescent="0.2">
      <c r="A45" t="s">
        <v>17</v>
      </c>
      <c r="B45" s="1">
        <v>1362359</v>
      </c>
      <c r="C45" s="1">
        <v>79883</v>
      </c>
      <c r="D45">
        <f t="shared" si="2"/>
        <v>108829323997</v>
      </c>
      <c r="E45">
        <f t="shared" si="1"/>
        <v>25.413046657084966</v>
      </c>
      <c r="F45">
        <f>(E45-Sheet2!B$2)/Sheet2!B$3</f>
        <v>-0.83968591721639385</v>
      </c>
    </row>
    <row r="46" spans="1:6" x14ac:dyDescent="0.2">
      <c r="A46" t="s">
        <v>6</v>
      </c>
      <c r="B46" s="1">
        <v>3605944</v>
      </c>
      <c r="C46" s="1">
        <v>12542</v>
      </c>
      <c r="D46">
        <f t="shared" si="2"/>
        <v>45225749648</v>
      </c>
      <c r="E46">
        <f t="shared" si="1"/>
        <v>24.534932444055013</v>
      </c>
      <c r="F46">
        <f>(E46-Sheet2!B$2)/Sheet2!B$3</f>
        <v>-1.3613709720900806</v>
      </c>
    </row>
    <row r="47" spans="1:6" x14ac:dyDescent="0.2">
      <c r="A47" t="s">
        <v>26</v>
      </c>
      <c r="B47" s="1">
        <v>1377529</v>
      </c>
      <c r="C47" s="1">
        <v>23187</v>
      </c>
      <c r="D47">
        <f t="shared" si="2"/>
        <v>31940764923</v>
      </c>
      <c r="E47">
        <f t="shared" si="1"/>
        <v>24.187148928194162</v>
      </c>
      <c r="F47">
        <f>(E47-Sheet2!B$2)/Sheet2!B$3</f>
        <v>-1.5679881294755547</v>
      </c>
    </row>
    <row r="48" spans="1:6" x14ac:dyDescent="0.2">
      <c r="A48" t="s">
        <v>10</v>
      </c>
      <c r="B48" s="1">
        <v>1455271</v>
      </c>
      <c r="C48" s="1">
        <v>16635</v>
      </c>
      <c r="D48">
        <f t="shared" si="2"/>
        <v>24208433085</v>
      </c>
      <c r="E48">
        <f t="shared" si="1"/>
        <v>23.909966883992663</v>
      </c>
      <c r="F48">
        <f>(E48-Sheet2!B$2)/Sheet2!B$3</f>
        <v>-1.7326611615180587</v>
      </c>
    </row>
    <row r="49" spans="1:6" x14ac:dyDescent="0.2">
      <c r="A49" t="s">
        <v>41</v>
      </c>
      <c r="B49" s="1">
        <v>643077</v>
      </c>
      <c r="C49" s="1">
        <v>23871</v>
      </c>
      <c r="D49">
        <f t="shared" si="2"/>
        <v>15350891067</v>
      </c>
      <c r="E49">
        <f t="shared" si="1"/>
        <v>23.45443935926221</v>
      </c>
      <c r="F49">
        <f>(E49-Sheet2!B$2)/Sheet2!B$3</f>
        <v>-2.0032887156667294</v>
      </c>
    </row>
    <row r="50" spans="1:6" x14ac:dyDescent="0.2">
      <c r="A50" t="s">
        <v>7</v>
      </c>
      <c r="B50" s="1">
        <v>989948</v>
      </c>
      <c r="C50" s="1">
        <v>5047</v>
      </c>
      <c r="D50">
        <f t="shared" si="2"/>
        <v>4996267556</v>
      </c>
      <c r="E50">
        <f t="shared" si="1"/>
        <v>22.331956981819012</v>
      </c>
      <c r="F50">
        <f>(E50-Sheet2!B$2)/Sheet2!B$3</f>
        <v>-2.6701521737249201</v>
      </c>
    </row>
    <row r="51" spans="1:6" x14ac:dyDescent="0.2">
      <c r="A51" t="s">
        <v>35</v>
      </c>
      <c r="B51" s="1">
        <v>1097379</v>
      </c>
      <c r="C51" s="1">
        <v>2678</v>
      </c>
      <c r="D51">
        <f t="shared" si="2"/>
        <v>2938780962</v>
      </c>
      <c r="E51">
        <f t="shared" si="1"/>
        <v>21.801260693535063</v>
      </c>
      <c r="F51">
        <f>(E51-Sheet2!B$2)/Sheet2!B$3</f>
        <v>-2.9854372678123675</v>
      </c>
    </row>
  </sheetData>
  <sortState xmlns:xlrd2="http://schemas.microsoft.com/office/spreadsheetml/2017/richdata2" ref="A2:F51">
    <sortCondition descending="1" ref="F2:F5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1DAB-CAD7-43A7-9D1A-A78D865CD9E2}">
  <dimension ref="A1:E46"/>
  <sheetViews>
    <sheetView workbookViewId="0">
      <selection activeCell="A40" activeCellId="4" sqref="A5:A8 A12 A14:A15 A33 A40"/>
    </sheetView>
  </sheetViews>
  <sheetFormatPr defaultRowHeight="15" x14ac:dyDescent="0.2"/>
  <cols>
    <col min="1" max="1" width="21.1093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17</v>
      </c>
      <c r="B2" s="1">
        <v>1362359</v>
      </c>
      <c r="C2">
        <f t="shared" ref="C2:C46" si="0">LN(B2)</f>
        <v>14.124728313925933</v>
      </c>
      <c r="D2">
        <f t="shared" ref="D2:D46" si="1">(C2-AVERAGE(C:C))/_xlfn.STDEV.P(C:C)</f>
        <v>-1.8736063476934259</v>
      </c>
      <c r="E2">
        <f t="shared" ref="E2:E46" si="2">ABS(D2)</f>
        <v>1.8736063476934259</v>
      </c>
    </row>
    <row r="3" spans="1:5" x14ac:dyDescent="0.2">
      <c r="A3" t="s">
        <v>8</v>
      </c>
      <c r="B3" s="1">
        <v>21538187</v>
      </c>
      <c r="C3">
        <f t="shared" si="0"/>
        <v>16.88533805716218</v>
      </c>
      <c r="D3">
        <f t="shared" si="1"/>
        <v>1.7977823781667819</v>
      </c>
      <c r="E3">
        <f t="shared" si="2"/>
        <v>1.7977823781667819</v>
      </c>
    </row>
    <row r="4" spans="1:5" x14ac:dyDescent="0.2">
      <c r="A4" t="s">
        <v>29</v>
      </c>
      <c r="B4" s="1">
        <v>20201249</v>
      </c>
      <c r="C4">
        <f t="shared" si="0"/>
        <v>16.821254992143103</v>
      </c>
      <c r="D4">
        <f t="shared" si="1"/>
        <v>1.712557060460776</v>
      </c>
      <c r="E4">
        <f t="shared" si="2"/>
        <v>1.712557060460776</v>
      </c>
    </row>
    <row r="5" spans="1:5" x14ac:dyDescent="0.2">
      <c r="A5" t="s">
        <v>67</v>
      </c>
      <c r="B5" s="1">
        <f>ROUND(39538223/2,0)</f>
        <v>19769112</v>
      </c>
      <c r="C5">
        <f t="shared" si="0"/>
        <v>16.799631277597808</v>
      </c>
      <c r="D5">
        <f t="shared" si="1"/>
        <v>1.6837992608524364</v>
      </c>
      <c r="E5">
        <f t="shared" si="2"/>
        <v>1.6837992608524364</v>
      </c>
    </row>
    <row r="6" spans="1:5" x14ac:dyDescent="0.2">
      <c r="A6" t="s">
        <v>68</v>
      </c>
      <c r="B6" s="1">
        <f>ROUND(39538223/2,0)</f>
        <v>19769112</v>
      </c>
      <c r="C6">
        <f t="shared" si="0"/>
        <v>16.799631277597808</v>
      </c>
      <c r="D6">
        <f t="shared" si="1"/>
        <v>1.6837992608524364</v>
      </c>
      <c r="E6">
        <f t="shared" si="2"/>
        <v>1.6837992608524364</v>
      </c>
    </row>
    <row r="7" spans="1:5" x14ac:dyDescent="0.2">
      <c r="A7" t="s">
        <v>69</v>
      </c>
      <c r="B7" s="1">
        <f>1084225+576851</f>
        <v>1661076</v>
      </c>
      <c r="C7">
        <f t="shared" si="0"/>
        <v>14.322976143117613</v>
      </c>
      <c r="D7">
        <f t="shared" si="1"/>
        <v>-1.6099526940743734</v>
      </c>
      <c r="E7">
        <f t="shared" si="2"/>
        <v>1.6099526940743734</v>
      </c>
    </row>
    <row r="8" spans="1:5" x14ac:dyDescent="0.2">
      <c r="A8" t="s">
        <v>73</v>
      </c>
      <c r="B8" s="1">
        <f>886667+779094</f>
        <v>1665761</v>
      </c>
      <c r="C8">
        <f t="shared" si="0"/>
        <v>14.325792634034977</v>
      </c>
      <c r="D8">
        <f t="shared" si="1"/>
        <v>-1.6062069878854288</v>
      </c>
      <c r="E8">
        <f t="shared" si="2"/>
        <v>1.6062069878854288</v>
      </c>
    </row>
    <row r="9" spans="1:5" x14ac:dyDescent="0.2">
      <c r="A9" t="s">
        <v>43</v>
      </c>
      <c r="B9" s="1">
        <v>1793716</v>
      </c>
      <c r="C9">
        <f t="shared" si="0"/>
        <v>14.399800003606593</v>
      </c>
      <c r="D9">
        <f t="shared" si="1"/>
        <v>-1.5077831440438592</v>
      </c>
      <c r="E9">
        <f t="shared" si="2"/>
        <v>1.5077831440438592</v>
      </c>
    </row>
    <row r="10" spans="1:5" x14ac:dyDescent="0.2">
      <c r="A10" t="s">
        <v>11</v>
      </c>
      <c r="B10" s="1">
        <v>1839106</v>
      </c>
      <c r="C10">
        <f t="shared" si="0"/>
        <v>14.424790141947087</v>
      </c>
      <c r="D10">
        <f t="shared" si="1"/>
        <v>-1.4745482717893625</v>
      </c>
      <c r="E10">
        <f t="shared" si="2"/>
        <v>1.4745482717893625</v>
      </c>
    </row>
    <row r="11" spans="1:5" x14ac:dyDescent="0.2">
      <c r="A11" t="s">
        <v>24</v>
      </c>
      <c r="B11" s="1">
        <v>1961504</v>
      </c>
      <c r="C11">
        <f t="shared" si="0"/>
        <v>14.489222083885336</v>
      </c>
      <c r="D11">
        <f t="shared" si="1"/>
        <v>-1.3888589758658991</v>
      </c>
      <c r="E11">
        <f t="shared" si="2"/>
        <v>1.3888589758658991</v>
      </c>
    </row>
    <row r="12" spans="1:5" x14ac:dyDescent="0.2">
      <c r="A12" t="s">
        <v>70</v>
      </c>
      <c r="B12" s="1">
        <f>1377529+643077</f>
        <v>2020606</v>
      </c>
      <c r="C12">
        <f t="shared" si="0"/>
        <v>14.518908024386386</v>
      </c>
      <c r="D12">
        <f t="shared" si="1"/>
        <v>-1.3493790647559913</v>
      </c>
      <c r="E12">
        <f t="shared" si="2"/>
        <v>1.3493790647559913</v>
      </c>
    </row>
    <row r="13" spans="1:5" x14ac:dyDescent="0.2">
      <c r="A13" t="s">
        <v>28</v>
      </c>
      <c r="B13" s="1">
        <v>2117522</v>
      </c>
      <c r="C13">
        <f t="shared" si="0"/>
        <v>14.565757095064765</v>
      </c>
      <c r="D13">
        <f t="shared" si="1"/>
        <v>-1.2870735721643469</v>
      </c>
      <c r="E13">
        <f t="shared" si="2"/>
        <v>1.2870735721643469</v>
      </c>
    </row>
    <row r="14" spans="1:5" x14ac:dyDescent="0.2">
      <c r="A14" t="s">
        <v>71</v>
      </c>
      <c r="B14" s="1">
        <f>ROUND(29145505/2,0)</f>
        <v>14572753</v>
      </c>
      <c r="C14">
        <f t="shared" si="0"/>
        <v>16.494664110219652</v>
      </c>
      <c r="D14">
        <f t="shared" si="1"/>
        <v>1.2782174784897038</v>
      </c>
      <c r="E14">
        <f t="shared" si="2"/>
        <v>1.2782174784897038</v>
      </c>
    </row>
    <row r="15" spans="1:5" x14ac:dyDescent="0.2">
      <c r="A15" t="s">
        <v>72</v>
      </c>
      <c r="B15" s="1">
        <f>ROUND(29145505/2,0)</f>
        <v>14572753</v>
      </c>
      <c r="C15">
        <f t="shared" si="0"/>
        <v>16.494664110219652</v>
      </c>
      <c r="D15">
        <f t="shared" si="1"/>
        <v>1.2782174784897038</v>
      </c>
      <c r="E15">
        <f t="shared" si="2"/>
        <v>1.2782174784897038</v>
      </c>
    </row>
    <row r="16" spans="1:5" x14ac:dyDescent="0.2">
      <c r="A16" t="s">
        <v>48</v>
      </c>
      <c r="B16" s="1">
        <v>13002700</v>
      </c>
      <c r="C16">
        <f t="shared" si="0"/>
        <v>16.380667586168443</v>
      </c>
      <c r="D16">
        <f t="shared" si="1"/>
        <v>1.1266112783687738</v>
      </c>
      <c r="E16">
        <f t="shared" si="2"/>
        <v>1.1266112783687738</v>
      </c>
    </row>
    <row r="17" spans="1:5" x14ac:dyDescent="0.2">
      <c r="A17" t="s">
        <v>12</v>
      </c>
      <c r="B17" s="1">
        <v>12812508</v>
      </c>
      <c r="C17">
        <f t="shared" si="0"/>
        <v>16.365932439252951</v>
      </c>
      <c r="D17">
        <f t="shared" si="1"/>
        <v>1.1070147191694975</v>
      </c>
      <c r="E17">
        <f t="shared" si="2"/>
        <v>1.1070147191694975</v>
      </c>
    </row>
    <row r="18" spans="1:5" x14ac:dyDescent="0.2">
      <c r="A18" t="s">
        <v>32</v>
      </c>
      <c r="B18" s="1">
        <v>11799448</v>
      </c>
      <c r="C18">
        <f t="shared" si="0"/>
        <v>16.283563308680673</v>
      </c>
      <c r="D18">
        <f t="shared" si="1"/>
        <v>0.99747040632958928</v>
      </c>
      <c r="E18">
        <f t="shared" si="2"/>
        <v>0.99747040632958928</v>
      </c>
    </row>
    <row r="19" spans="1:5" x14ac:dyDescent="0.2">
      <c r="A19" t="s">
        <v>9</v>
      </c>
      <c r="B19" s="1">
        <v>10711908</v>
      </c>
      <c r="C19">
        <f t="shared" si="0"/>
        <v>16.186866577817383</v>
      </c>
      <c r="D19">
        <f t="shared" si="1"/>
        <v>0.8688715384929343</v>
      </c>
      <c r="E19">
        <f t="shared" si="2"/>
        <v>0.8688715384929343</v>
      </c>
    </row>
    <row r="20" spans="1:5" x14ac:dyDescent="0.2">
      <c r="A20" t="s">
        <v>15</v>
      </c>
      <c r="B20" s="1">
        <v>2937880</v>
      </c>
      <c r="C20">
        <f t="shared" si="0"/>
        <v>14.893198790770176</v>
      </c>
      <c r="D20">
        <f t="shared" si="1"/>
        <v>-0.85160247635487341</v>
      </c>
      <c r="E20">
        <f t="shared" si="2"/>
        <v>0.85160247635487341</v>
      </c>
    </row>
    <row r="21" spans="1:5" x14ac:dyDescent="0.2">
      <c r="A21" t="s">
        <v>21</v>
      </c>
      <c r="B21" s="1">
        <v>2961279</v>
      </c>
      <c r="C21">
        <f t="shared" si="0"/>
        <v>14.901131827568852</v>
      </c>
      <c r="D21">
        <f t="shared" si="1"/>
        <v>-0.84105217603232629</v>
      </c>
      <c r="E21">
        <f t="shared" si="2"/>
        <v>0.84105217603232629</v>
      </c>
    </row>
    <row r="22" spans="1:5" x14ac:dyDescent="0.2">
      <c r="A22" t="s">
        <v>30</v>
      </c>
      <c r="B22" s="1">
        <v>10439388</v>
      </c>
      <c r="C22">
        <f t="shared" si="0"/>
        <v>16.161096518010851</v>
      </c>
      <c r="D22">
        <f t="shared" si="1"/>
        <v>0.83459943347328946</v>
      </c>
      <c r="E22">
        <f t="shared" si="2"/>
        <v>0.83459943347328946</v>
      </c>
    </row>
    <row r="23" spans="1:5" x14ac:dyDescent="0.2">
      <c r="A23" t="s">
        <v>3</v>
      </c>
      <c r="B23" s="1">
        <v>3011524</v>
      </c>
      <c r="C23">
        <f t="shared" si="0"/>
        <v>14.917956820884596</v>
      </c>
      <c r="D23">
        <f t="shared" si="1"/>
        <v>-0.81867628935604364</v>
      </c>
      <c r="E23">
        <f t="shared" si="2"/>
        <v>0.81867628935604364</v>
      </c>
    </row>
    <row r="24" spans="1:5" x14ac:dyDescent="0.2">
      <c r="A24" t="s">
        <v>19</v>
      </c>
      <c r="B24" s="1">
        <v>10077331</v>
      </c>
      <c r="C24">
        <f t="shared" si="0"/>
        <v>16.125799003800591</v>
      </c>
      <c r="D24">
        <f t="shared" si="1"/>
        <v>0.7876565810690519</v>
      </c>
      <c r="E24">
        <f t="shared" si="2"/>
        <v>0.7876565810690519</v>
      </c>
    </row>
    <row r="25" spans="1:5" x14ac:dyDescent="0.2">
      <c r="A25" t="s">
        <v>25</v>
      </c>
      <c r="B25" s="1">
        <v>3104614</v>
      </c>
      <c r="C25">
        <f t="shared" si="0"/>
        <v>14.948399950001921</v>
      </c>
      <c r="D25">
        <f t="shared" si="1"/>
        <v>-0.77818937834115054</v>
      </c>
      <c r="E25">
        <f t="shared" si="2"/>
        <v>0.77818937834115054</v>
      </c>
    </row>
    <row r="26" spans="1:5" x14ac:dyDescent="0.2">
      <c r="A26" t="s">
        <v>14</v>
      </c>
      <c r="B26" s="1">
        <v>3190369</v>
      </c>
      <c r="C26">
        <f t="shared" si="0"/>
        <v>14.9756471420525</v>
      </c>
      <c r="D26">
        <f t="shared" si="1"/>
        <v>-0.74195280634797434</v>
      </c>
      <c r="E26">
        <f t="shared" si="2"/>
        <v>0.74195280634797434</v>
      </c>
    </row>
    <row r="27" spans="1:5" x14ac:dyDescent="0.2">
      <c r="A27" t="s">
        <v>40</v>
      </c>
      <c r="B27" s="1">
        <v>3271616</v>
      </c>
      <c r="C27">
        <f t="shared" si="0"/>
        <v>15.000794610404418</v>
      </c>
      <c r="D27">
        <f t="shared" si="1"/>
        <v>-0.70850869784355253</v>
      </c>
      <c r="E27">
        <f t="shared" si="2"/>
        <v>0.70850869784355253</v>
      </c>
    </row>
    <row r="28" spans="1:5" x14ac:dyDescent="0.2">
      <c r="A28" t="s">
        <v>27</v>
      </c>
      <c r="B28" s="1">
        <v>9288994</v>
      </c>
      <c r="C28">
        <f t="shared" si="0"/>
        <v>16.044340816444162</v>
      </c>
      <c r="D28">
        <f t="shared" si="1"/>
        <v>0.67932374937412032</v>
      </c>
      <c r="E28">
        <f t="shared" si="2"/>
        <v>0.67932374937412032</v>
      </c>
    </row>
    <row r="29" spans="1:5" x14ac:dyDescent="0.2">
      <c r="A29" t="s">
        <v>49</v>
      </c>
      <c r="B29" s="1">
        <v>8631393</v>
      </c>
      <c r="C29">
        <f t="shared" si="0"/>
        <v>15.970916463707058</v>
      </c>
      <c r="D29">
        <f t="shared" si="1"/>
        <v>0.58167527098884364</v>
      </c>
      <c r="E29">
        <f t="shared" si="2"/>
        <v>0.58167527098884364</v>
      </c>
    </row>
    <row r="30" spans="1:5" x14ac:dyDescent="0.2">
      <c r="A30" t="s">
        <v>33</v>
      </c>
      <c r="B30" s="1">
        <v>3959353</v>
      </c>
      <c r="C30">
        <f t="shared" si="0"/>
        <v>15.191591186043686</v>
      </c>
      <c r="D30">
        <f t="shared" si="1"/>
        <v>-0.4547646116136872</v>
      </c>
      <c r="E30">
        <f t="shared" si="2"/>
        <v>0.4547646116136872</v>
      </c>
    </row>
    <row r="31" spans="1:5" x14ac:dyDescent="0.2">
      <c r="A31" t="s">
        <v>42</v>
      </c>
      <c r="B31" s="1">
        <v>7705281</v>
      </c>
      <c r="C31">
        <f t="shared" si="0"/>
        <v>15.857416495896134</v>
      </c>
      <c r="D31">
        <f t="shared" si="1"/>
        <v>0.43072945069407625</v>
      </c>
      <c r="E31">
        <f t="shared" si="2"/>
        <v>0.43072945069407625</v>
      </c>
    </row>
    <row r="32" spans="1:5" x14ac:dyDescent="0.2">
      <c r="A32" t="s">
        <v>34</v>
      </c>
      <c r="B32" s="1">
        <v>4237256</v>
      </c>
      <c r="C32">
        <f t="shared" si="0"/>
        <v>15.259426447892043</v>
      </c>
      <c r="D32">
        <f t="shared" si="1"/>
        <v>-0.36454917418142158</v>
      </c>
      <c r="E32">
        <f t="shared" si="2"/>
        <v>0.36454917418142158</v>
      </c>
    </row>
    <row r="33" spans="1:5" x14ac:dyDescent="0.2">
      <c r="A33" t="s">
        <v>74</v>
      </c>
      <c r="B33" s="1">
        <f>6177224+989948</f>
        <v>7167172</v>
      </c>
      <c r="C33">
        <f t="shared" si="0"/>
        <v>15.78502171357186</v>
      </c>
      <c r="D33">
        <f t="shared" si="1"/>
        <v>0.33445021807611858</v>
      </c>
      <c r="E33">
        <f t="shared" si="2"/>
        <v>0.33445021807611858</v>
      </c>
    </row>
    <row r="34" spans="1:5" x14ac:dyDescent="0.2">
      <c r="A34" t="s">
        <v>2</v>
      </c>
      <c r="B34" s="1">
        <v>7151502</v>
      </c>
      <c r="C34">
        <f t="shared" si="0"/>
        <v>15.782832962538663</v>
      </c>
      <c r="D34">
        <f t="shared" si="1"/>
        <v>0.33153935539924728</v>
      </c>
      <c r="E34">
        <f t="shared" si="2"/>
        <v>0.33153935539924728</v>
      </c>
    </row>
    <row r="35" spans="1:5" x14ac:dyDescent="0.2">
      <c r="A35" t="s">
        <v>47</v>
      </c>
      <c r="B35" s="1">
        <v>7029917</v>
      </c>
      <c r="C35">
        <f t="shared" si="0"/>
        <v>15.765685457173765</v>
      </c>
      <c r="D35">
        <f t="shared" si="1"/>
        <v>0.30873455366022573</v>
      </c>
      <c r="E35">
        <f t="shared" si="2"/>
        <v>0.30873455366022573</v>
      </c>
    </row>
    <row r="36" spans="1:5" x14ac:dyDescent="0.2">
      <c r="A36" t="s">
        <v>38</v>
      </c>
      <c r="B36" s="1">
        <v>6910840</v>
      </c>
      <c r="C36">
        <f t="shared" si="0"/>
        <v>15.748601751307918</v>
      </c>
      <c r="D36">
        <f t="shared" si="1"/>
        <v>0.28601460011899993</v>
      </c>
      <c r="E36">
        <f t="shared" si="2"/>
        <v>0.28601460011899993</v>
      </c>
    </row>
    <row r="37" spans="1:5" x14ac:dyDescent="0.2">
      <c r="A37" t="s">
        <v>46</v>
      </c>
      <c r="B37" s="1">
        <v>4505836</v>
      </c>
      <c r="C37">
        <f t="shared" si="0"/>
        <v>15.320884003395424</v>
      </c>
      <c r="D37">
        <f t="shared" si="1"/>
        <v>-0.2828155727743894</v>
      </c>
      <c r="E37">
        <f t="shared" si="2"/>
        <v>0.2828155727743894</v>
      </c>
    </row>
    <row r="38" spans="1:5" x14ac:dyDescent="0.2">
      <c r="A38" t="s">
        <v>13</v>
      </c>
      <c r="B38" s="1">
        <v>6785528</v>
      </c>
      <c r="C38">
        <f t="shared" si="0"/>
        <v>15.730302666941148</v>
      </c>
      <c r="D38">
        <f t="shared" si="1"/>
        <v>0.2616782910110827</v>
      </c>
      <c r="E38">
        <f t="shared" si="2"/>
        <v>0.2616782910110827</v>
      </c>
    </row>
    <row r="39" spans="1:5" x14ac:dyDescent="0.2">
      <c r="A39" t="s">
        <v>16</v>
      </c>
      <c r="B39" s="1">
        <v>4657757</v>
      </c>
      <c r="C39">
        <f t="shared" si="0"/>
        <v>15.35404455975303</v>
      </c>
      <c r="D39">
        <f t="shared" si="1"/>
        <v>-0.2387147022863193</v>
      </c>
      <c r="E39">
        <f t="shared" si="2"/>
        <v>0.2387147022863193</v>
      </c>
    </row>
    <row r="40" spans="1:5" x14ac:dyDescent="0.2">
      <c r="A40" t="s">
        <v>75</v>
      </c>
      <c r="B40" s="1">
        <f>3605944+1097379</f>
        <v>4703323</v>
      </c>
      <c r="C40">
        <f t="shared" si="0"/>
        <v>15.363779838135086</v>
      </c>
      <c r="D40">
        <f t="shared" si="1"/>
        <v>-0.22576756574064757</v>
      </c>
      <c r="E40">
        <f t="shared" si="2"/>
        <v>0.22576756574064757</v>
      </c>
    </row>
    <row r="41" spans="1:5" x14ac:dyDescent="0.2">
      <c r="A41" t="s">
        <v>0</v>
      </c>
      <c r="B41" s="1">
        <v>5024279</v>
      </c>
      <c r="C41">
        <f t="shared" si="0"/>
        <v>15.429792519027737</v>
      </c>
      <c r="D41">
        <f t="shared" si="1"/>
        <v>-0.13797601425935324</v>
      </c>
      <c r="E41">
        <f t="shared" si="2"/>
        <v>0.13797601425935324</v>
      </c>
    </row>
    <row r="42" spans="1:5" x14ac:dyDescent="0.2">
      <c r="A42" t="s">
        <v>22</v>
      </c>
      <c r="B42" s="1">
        <v>6154913</v>
      </c>
      <c r="C42">
        <f t="shared" si="0"/>
        <v>15.632761182651077</v>
      </c>
      <c r="D42">
        <f t="shared" si="1"/>
        <v>0.13195596912054877</v>
      </c>
      <c r="E42">
        <f t="shared" si="2"/>
        <v>0.13195596912054877</v>
      </c>
    </row>
    <row r="43" spans="1:5" x14ac:dyDescent="0.2">
      <c r="A43" t="s">
        <v>36</v>
      </c>
      <c r="B43" s="1">
        <v>5118425</v>
      </c>
      <c r="C43">
        <f t="shared" si="0"/>
        <v>15.448357332504319</v>
      </c>
      <c r="D43">
        <f t="shared" si="1"/>
        <v>-0.11328630682692289</v>
      </c>
      <c r="E43">
        <f t="shared" si="2"/>
        <v>0.11328630682692289</v>
      </c>
    </row>
    <row r="44" spans="1:5" x14ac:dyDescent="0.2">
      <c r="A44" t="s">
        <v>44</v>
      </c>
      <c r="B44" s="1">
        <v>5893718</v>
      </c>
      <c r="C44">
        <f t="shared" si="0"/>
        <v>15.589397595868784</v>
      </c>
      <c r="D44">
        <f t="shared" si="1"/>
        <v>7.4285889524749946E-2</v>
      </c>
      <c r="E44">
        <f t="shared" si="2"/>
        <v>7.4285889524749946E-2</v>
      </c>
    </row>
    <row r="45" spans="1:5" x14ac:dyDescent="0.2">
      <c r="A45" t="s">
        <v>5</v>
      </c>
      <c r="B45" s="1">
        <v>5773714</v>
      </c>
      <c r="C45">
        <f t="shared" si="0"/>
        <v>15.568826105591688</v>
      </c>
      <c r="D45">
        <f t="shared" si="1"/>
        <v>4.6927463487705878E-2</v>
      </c>
      <c r="E45">
        <f t="shared" si="2"/>
        <v>4.6927463487705878E-2</v>
      </c>
    </row>
    <row r="46" spans="1:5" x14ac:dyDescent="0.2">
      <c r="A46" t="s">
        <v>20</v>
      </c>
      <c r="B46" s="1">
        <v>5706494</v>
      </c>
      <c r="C46">
        <f t="shared" si="0"/>
        <v>15.557115382542662</v>
      </c>
      <c r="D46">
        <f t="shared" si="1"/>
        <v>3.135314456080731E-2</v>
      </c>
      <c r="E46">
        <f t="shared" si="2"/>
        <v>3.135314456080731E-2</v>
      </c>
    </row>
  </sheetData>
  <sortState xmlns:xlrd2="http://schemas.microsoft.com/office/spreadsheetml/2017/richdata2" ref="A2:E46">
    <sortCondition descending="1" ref="E2:E4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00B55-9FAA-49B0-A9E6-14955F612EF3}">
  <dimension ref="A1:F16"/>
  <sheetViews>
    <sheetView workbookViewId="0"/>
  </sheetViews>
  <sheetFormatPr defaultRowHeight="15" x14ac:dyDescent="0.2"/>
  <cols>
    <col min="1" max="1" width="14.5546875" bestFit="1" customWidth="1"/>
    <col min="2" max="2" width="16.5546875" bestFit="1" customWidth="1"/>
    <col min="4" max="4" width="11" bestFit="1" customWidth="1"/>
    <col min="5" max="5" width="11" customWidth="1"/>
  </cols>
  <sheetData>
    <row r="1" spans="1:6" x14ac:dyDescent="0.2">
      <c r="A1" t="s">
        <v>61</v>
      </c>
    </row>
    <row r="2" spans="1:6" x14ac:dyDescent="0.2">
      <c r="A2" t="s">
        <v>59</v>
      </c>
      <c r="B2" s="1">
        <f>AVERAGE(Sheet1!E:E)</f>
        <v>26.826428412035444</v>
      </c>
      <c r="C2" s="2">
        <f>B2/10^12</f>
        <v>2.6826428412035445E-11</v>
      </c>
    </row>
    <row r="3" spans="1:6" x14ac:dyDescent="0.2">
      <c r="A3" t="s">
        <v>60</v>
      </c>
      <c r="B3" s="4">
        <f>_xlfn.STDEV.P(Sheet1!E:E)</f>
        <v>1.6832266993781657</v>
      </c>
      <c r="C3" s="2">
        <f>B3/10^12</f>
        <v>1.6832266993781658E-12</v>
      </c>
    </row>
    <row r="5" spans="1:6" x14ac:dyDescent="0.2">
      <c r="A5" t="s">
        <v>62</v>
      </c>
    </row>
    <row r="6" spans="1:6" x14ac:dyDescent="0.2">
      <c r="A6" t="s">
        <v>63</v>
      </c>
      <c r="B6">
        <v>1.0000000001</v>
      </c>
    </row>
    <row r="9" spans="1:6" x14ac:dyDescent="0.2">
      <c r="A9" t="s">
        <v>54</v>
      </c>
      <c r="B9" s="1">
        <v>5917600</v>
      </c>
      <c r="C9">
        <v>734.3</v>
      </c>
      <c r="D9">
        <f t="shared" ref="D9:D14" si="0">B9*C9</f>
        <v>4345293680</v>
      </c>
      <c r="E9" s="3">
        <f t="shared" ref="E9:E14" si="1">LN(D9)</f>
        <v>22.192359183713361</v>
      </c>
      <c r="F9">
        <f t="shared" ref="F9:F14" si="2">(E9-B$2)/B$3</f>
        <v>-2.753086812390777</v>
      </c>
    </row>
    <row r="10" spans="1:6" x14ac:dyDescent="0.2">
      <c r="A10" t="s">
        <v>55</v>
      </c>
      <c r="B10" s="1">
        <v>10985974</v>
      </c>
      <c r="C10">
        <f>110860*0.9906</f>
        <v>109817.916</v>
      </c>
      <c r="D10">
        <f t="shared" si="0"/>
        <v>1206456769910.1841</v>
      </c>
      <c r="E10" s="3">
        <f t="shared" si="1"/>
        <v>27.818708890379238</v>
      </c>
      <c r="F10">
        <f t="shared" si="2"/>
        <v>0.58951089518148214</v>
      </c>
    </row>
    <row r="11" spans="1:6" x14ac:dyDescent="0.2">
      <c r="A11" t="s">
        <v>56</v>
      </c>
      <c r="B11" s="1">
        <v>56583</v>
      </c>
      <c r="C11" s="1">
        <v>2166086</v>
      </c>
      <c r="D11">
        <f t="shared" si="0"/>
        <v>122563644138</v>
      </c>
      <c r="E11" s="3">
        <f t="shared" si="1"/>
        <v>25.531896275998619</v>
      </c>
      <c r="F11">
        <f t="shared" si="2"/>
        <v>-0.76907771039697959</v>
      </c>
    </row>
    <row r="12" spans="1:6" x14ac:dyDescent="0.2">
      <c r="A12" t="s">
        <v>57</v>
      </c>
      <c r="B12" s="1">
        <v>5281600</v>
      </c>
      <c r="C12" s="1">
        <f>70273*0.98</f>
        <v>68867.539999999994</v>
      </c>
      <c r="D12">
        <f t="shared" si="0"/>
        <v>363730799263.99994</v>
      </c>
      <c r="E12" s="3">
        <f t="shared" si="1"/>
        <v>26.619679868510385</v>
      </c>
      <c r="F12">
        <f t="shared" si="2"/>
        <v>-0.12282869776331257</v>
      </c>
    </row>
    <row r="13" spans="1:6" x14ac:dyDescent="0.2">
      <c r="A13" t="s">
        <v>58</v>
      </c>
      <c r="B13" s="1">
        <v>7185600</v>
      </c>
      <c r="C13" s="1">
        <f>84421*0.982</f>
        <v>82901.421999999991</v>
      </c>
      <c r="D13">
        <f t="shared" si="0"/>
        <v>595696457923.19995</v>
      </c>
      <c r="E13" s="3">
        <f t="shared" si="1"/>
        <v>27.112997075488504</v>
      </c>
      <c r="F13">
        <f t="shared" si="2"/>
        <v>0.17024959475686041</v>
      </c>
    </row>
    <row r="14" spans="1:6" x14ac:dyDescent="0.2">
      <c r="A14" t="s">
        <v>65</v>
      </c>
      <c r="B14" s="1">
        <v>33200000</v>
      </c>
      <c r="C14" s="1">
        <f>330803*0.9963</f>
        <v>329579.02889999998</v>
      </c>
      <c r="D14">
        <f t="shared" si="0"/>
        <v>10942023759480</v>
      </c>
      <c r="E14" s="3">
        <f t="shared" si="1"/>
        <v>30.023631882969763</v>
      </c>
      <c r="F14">
        <f t="shared" si="2"/>
        <v>1.8994491188355447</v>
      </c>
    </row>
    <row r="15" spans="1:6" x14ac:dyDescent="0.2">
      <c r="A15" t="s">
        <v>76</v>
      </c>
      <c r="B15" s="1">
        <v>41417056</v>
      </c>
      <c r="C15">
        <v>9093507</v>
      </c>
      <c r="D15">
        <f t="shared" ref="D15" si="3">B15*C15</f>
        <v>376626288655392</v>
      </c>
      <c r="E15" s="3">
        <f t="shared" ref="E15" si="4">LN(D15)</f>
        <v>33.562274534960657</v>
      </c>
      <c r="F15">
        <f t="shared" ref="F15" si="5">(E15-B$2)/B$3</f>
        <v>4.0017462445276308</v>
      </c>
    </row>
    <row r="16" spans="1:6" x14ac:dyDescent="0.2">
      <c r="A16" t="s">
        <v>77</v>
      </c>
      <c r="B16" s="1">
        <v>31800000</v>
      </c>
      <c r="C16">
        <v>916445</v>
      </c>
      <c r="D16">
        <f t="shared" ref="D16" si="6">B16*C16</f>
        <v>29142951000000</v>
      </c>
      <c r="E16" s="3">
        <f t="shared" ref="E16" si="7">LN(D16)</f>
        <v>31.003234181300499</v>
      </c>
      <c r="F16">
        <f t="shared" ref="F16" si="8">(E16-B$2)/B$3</f>
        <v>2.4814279447967955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B445-1F50-4437-9B49-582659E78141}">
  <dimension ref="A1:E49"/>
  <sheetViews>
    <sheetView workbookViewId="0"/>
  </sheetViews>
  <sheetFormatPr defaultRowHeight="15" x14ac:dyDescent="0.2"/>
  <cols>
    <col min="1" max="1" width="15.218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4</v>
      </c>
      <c r="B2" s="1">
        <v>39538223</v>
      </c>
      <c r="C2">
        <f t="shared" ref="C2:C49" si="0">LN(B2)</f>
        <v>17.492778432865773</v>
      </c>
      <c r="D2">
        <f t="shared" ref="D2:D49" si="1">(C2-AVERAGE(C:C))/_xlfn.STDEV.P(C:C)</f>
        <v>2.2368948705255711</v>
      </c>
      <c r="E2">
        <f t="shared" ref="E2:E49" si="2">ABS(D2)</f>
        <v>2.2368948705255711</v>
      </c>
    </row>
    <row r="3" spans="1:5" x14ac:dyDescent="0.2">
      <c r="A3" t="s">
        <v>45</v>
      </c>
      <c r="B3" s="1">
        <v>576851</v>
      </c>
      <c r="C3">
        <f t="shared" si="0"/>
        <v>13.265339279906851</v>
      </c>
      <c r="D3">
        <f t="shared" si="1"/>
        <v>-2.0256135775159705</v>
      </c>
      <c r="E3">
        <f t="shared" si="2"/>
        <v>2.0256135775159705</v>
      </c>
    </row>
    <row r="4" spans="1:5" x14ac:dyDescent="0.2">
      <c r="A4" t="s">
        <v>39</v>
      </c>
      <c r="B4" s="1">
        <v>29145505</v>
      </c>
      <c r="C4">
        <f t="shared" si="0"/>
        <v>17.18781125646899</v>
      </c>
      <c r="D4">
        <f t="shared" si="1"/>
        <v>1.9293977975382988</v>
      </c>
      <c r="E4">
        <f t="shared" si="2"/>
        <v>1.9293977975382988</v>
      </c>
    </row>
    <row r="5" spans="1:5" x14ac:dyDescent="0.2">
      <c r="A5" t="s">
        <v>41</v>
      </c>
      <c r="B5" s="1">
        <v>643077</v>
      </c>
      <c r="C5">
        <f t="shared" si="0"/>
        <v>13.374019747216565</v>
      </c>
      <c r="D5">
        <f t="shared" si="1"/>
        <v>-1.9160315366436578</v>
      </c>
      <c r="E5">
        <f t="shared" si="2"/>
        <v>1.9160315366436578</v>
      </c>
    </row>
    <row r="6" spans="1:5" x14ac:dyDescent="0.2">
      <c r="A6" t="s">
        <v>31</v>
      </c>
      <c r="B6" s="1">
        <v>779094</v>
      </c>
      <c r="C6">
        <f t="shared" si="0"/>
        <v>13.565886985095609</v>
      </c>
      <c r="D6">
        <f t="shared" si="1"/>
        <v>-1.722572638059773</v>
      </c>
      <c r="E6">
        <f t="shared" si="2"/>
        <v>1.722572638059773</v>
      </c>
    </row>
    <row r="7" spans="1:5" x14ac:dyDescent="0.2">
      <c r="A7" t="s">
        <v>8</v>
      </c>
      <c r="B7" s="1">
        <v>21538187</v>
      </c>
      <c r="C7">
        <f t="shared" si="0"/>
        <v>16.88533805716218</v>
      </c>
      <c r="D7">
        <f t="shared" si="1"/>
        <v>1.6244153907663381</v>
      </c>
      <c r="E7">
        <f t="shared" si="2"/>
        <v>1.6244153907663381</v>
      </c>
    </row>
    <row r="8" spans="1:5" x14ac:dyDescent="0.2">
      <c r="A8" t="s">
        <v>37</v>
      </c>
      <c r="B8" s="1">
        <v>886667</v>
      </c>
      <c r="C8">
        <f t="shared" si="0"/>
        <v>13.695224768029551</v>
      </c>
      <c r="D8">
        <f t="shared" si="1"/>
        <v>-1.5921619159986375</v>
      </c>
      <c r="E8">
        <f t="shared" si="2"/>
        <v>1.5921619159986375</v>
      </c>
    </row>
    <row r="9" spans="1:5" x14ac:dyDescent="0.2">
      <c r="A9" t="s">
        <v>29</v>
      </c>
      <c r="B9" s="1">
        <v>20201249</v>
      </c>
      <c r="C9">
        <f t="shared" si="0"/>
        <v>16.821254992143103</v>
      </c>
      <c r="D9">
        <f t="shared" si="1"/>
        <v>1.5598007159864493</v>
      </c>
      <c r="E9">
        <f t="shared" si="2"/>
        <v>1.5598007159864493</v>
      </c>
    </row>
    <row r="10" spans="1:5" x14ac:dyDescent="0.2">
      <c r="A10" t="s">
        <v>7</v>
      </c>
      <c r="B10" s="1">
        <v>989948</v>
      </c>
      <c r="C10">
        <f t="shared" si="0"/>
        <v>13.805407695478747</v>
      </c>
      <c r="D10">
        <f t="shared" si="1"/>
        <v>-1.4810649511248979</v>
      </c>
      <c r="E10">
        <f t="shared" si="2"/>
        <v>1.4810649511248979</v>
      </c>
    </row>
    <row r="11" spans="1:5" x14ac:dyDescent="0.2">
      <c r="A11" t="s">
        <v>23</v>
      </c>
      <c r="B11" s="1">
        <v>1084225</v>
      </c>
      <c r="C11">
        <f t="shared" si="0"/>
        <v>13.896376004018828</v>
      </c>
      <c r="D11">
        <f t="shared" si="1"/>
        <v>-1.389342002638521</v>
      </c>
      <c r="E11">
        <f t="shared" si="2"/>
        <v>1.389342002638521</v>
      </c>
    </row>
    <row r="12" spans="1:5" x14ac:dyDescent="0.2">
      <c r="A12" t="s">
        <v>35</v>
      </c>
      <c r="B12" s="1">
        <v>1097379</v>
      </c>
      <c r="C12">
        <f t="shared" si="0"/>
        <v>13.908435167283947</v>
      </c>
      <c r="D12">
        <f t="shared" si="1"/>
        <v>-1.3771828009483191</v>
      </c>
      <c r="E12">
        <f t="shared" si="2"/>
        <v>1.3771828009483191</v>
      </c>
    </row>
    <row r="13" spans="1:5" x14ac:dyDescent="0.2">
      <c r="A13" t="s">
        <v>17</v>
      </c>
      <c r="B13" s="1">
        <v>1362359</v>
      </c>
      <c r="C13">
        <f t="shared" si="0"/>
        <v>14.124728313925933</v>
      </c>
      <c r="D13">
        <f t="shared" si="1"/>
        <v>-1.1590953651611833</v>
      </c>
      <c r="E13">
        <f t="shared" si="2"/>
        <v>1.1590953651611833</v>
      </c>
    </row>
    <row r="14" spans="1:5" x14ac:dyDescent="0.2">
      <c r="A14" t="s">
        <v>26</v>
      </c>
      <c r="B14" s="1">
        <v>1377529</v>
      </c>
      <c r="C14">
        <f t="shared" si="0"/>
        <v>14.135801872419181</v>
      </c>
      <c r="D14">
        <f t="shared" si="1"/>
        <v>-1.1479299444609674</v>
      </c>
      <c r="E14">
        <f t="shared" si="2"/>
        <v>1.1479299444609674</v>
      </c>
    </row>
    <row r="15" spans="1:5" x14ac:dyDescent="0.2">
      <c r="A15" t="s">
        <v>48</v>
      </c>
      <c r="B15" s="1">
        <v>13002700</v>
      </c>
      <c r="C15">
        <f t="shared" si="0"/>
        <v>16.380667586168443</v>
      </c>
      <c r="D15">
        <f t="shared" si="1"/>
        <v>1.1155583574055525</v>
      </c>
      <c r="E15">
        <f t="shared" si="2"/>
        <v>1.1155583574055525</v>
      </c>
    </row>
    <row r="16" spans="1:5" x14ac:dyDescent="0.2">
      <c r="A16" t="s">
        <v>12</v>
      </c>
      <c r="B16" s="1">
        <v>12812508</v>
      </c>
      <c r="C16">
        <f t="shared" si="0"/>
        <v>16.365932439252951</v>
      </c>
      <c r="D16">
        <f t="shared" si="1"/>
        <v>1.1007009730795232</v>
      </c>
      <c r="E16">
        <f t="shared" si="2"/>
        <v>1.1007009730795232</v>
      </c>
    </row>
    <row r="17" spans="1:5" x14ac:dyDescent="0.2">
      <c r="A17" t="s">
        <v>32</v>
      </c>
      <c r="B17" s="1">
        <v>11799448</v>
      </c>
      <c r="C17">
        <f t="shared" si="0"/>
        <v>16.283563308680673</v>
      </c>
      <c r="D17">
        <f t="shared" si="1"/>
        <v>1.0176485382085383</v>
      </c>
      <c r="E17">
        <f t="shared" si="2"/>
        <v>1.0176485382085383</v>
      </c>
    </row>
    <row r="18" spans="1:5" x14ac:dyDescent="0.2">
      <c r="A18" t="s">
        <v>9</v>
      </c>
      <c r="B18" s="1">
        <v>10711908</v>
      </c>
      <c r="C18">
        <f t="shared" si="0"/>
        <v>16.186866577817383</v>
      </c>
      <c r="D18">
        <f t="shared" si="1"/>
        <v>0.92014964649432418</v>
      </c>
      <c r="E18">
        <f t="shared" si="2"/>
        <v>0.92014964649432418</v>
      </c>
    </row>
    <row r="19" spans="1:5" x14ac:dyDescent="0.2">
      <c r="A19" t="s">
        <v>30</v>
      </c>
      <c r="B19" s="1">
        <v>10439388</v>
      </c>
      <c r="C19">
        <f t="shared" si="0"/>
        <v>16.161096518010851</v>
      </c>
      <c r="D19">
        <f t="shared" si="1"/>
        <v>0.89416580766012188</v>
      </c>
      <c r="E19">
        <f t="shared" si="2"/>
        <v>0.89416580766012188</v>
      </c>
    </row>
    <row r="20" spans="1:5" x14ac:dyDescent="0.2">
      <c r="A20" t="s">
        <v>43</v>
      </c>
      <c r="B20" s="1">
        <v>1793716</v>
      </c>
      <c r="C20">
        <f t="shared" si="0"/>
        <v>14.399800003606593</v>
      </c>
      <c r="D20">
        <f t="shared" si="1"/>
        <v>-0.88174178095638034</v>
      </c>
      <c r="E20">
        <f t="shared" si="2"/>
        <v>0.88174178095638034</v>
      </c>
    </row>
    <row r="21" spans="1:5" x14ac:dyDescent="0.2">
      <c r="A21" t="s">
        <v>19</v>
      </c>
      <c r="B21" s="1">
        <v>10077331</v>
      </c>
      <c r="C21">
        <f t="shared" si="0"/>
        <v>16.125799003800591</v>
      </c>
      <c r="D21">
        <f t="shared" si="1"/>
        <v>0.85857547813147783</v>
      </c>
      <c r="E21">
        <f t="shared" si="2"/>
        <v>0.85857547813147783</v>
      </c>
    </row>
    <row r="22" spans="1:5" x14ac:dyDescent="0.2">
      <c r="A22" t="s">
        <v>11</v>
      </c>
      <c r="B22" s="1">
        <v>1839106</v>
      </c>
      <c r="C22">
        <f t="shared" si="0"/>
        <v>14.424790141947087</v>
      </c>
      <c r="D22">
        <f t="shared" si="1"/>
        <v>-0.85654433353256032</v>
      </c>
      <c r="E22">
        <f t="shared" si="2"/>
        <v>0.85654433353256032</v>
      </c>
    </row>
    <row r="23" spans="1:5" x14ac:dyDescent="0.2">
      <c r="A23" t="s">
        <v>24</v>
      </c>
      <c r="B23" s="1">
        <v>1961504</v>
      </c>
      <c r="C23">
        <f t="shared" si="0"/>
        <v>14.489222083885336</v>
      </c>
      <c r="D23">
        <f t="shared" si="1"/>
        <v>-0.79157788767767956</v>
      </c>
      <c r="E23">
        <f t="shared" si="2"/>
        <v>0.79157788767767956</v>
      </c>
    </row>
    <row r="24" spans="1:5" x14ac:dyDescent="0.2">
      <c r="A24" t="s">
        <v>27</v>
      </c>
      <c r="B24" s="1">
        <v>9288994</v>
      </c>
      <c r="C24">
        <f t="shared" si="0"/>
        <v>16.044340816444162</v>
      </c>
      <c r="D24">
        <f t="shared" si="1"/>
        <v>0.77644154332938853</v>
      </c>
      <c r="E24">
        <f t="shared" si="2"/>
        <v>0.77644154332938853</v>
      </c>
    </row>
    <row r="25" spans="1:5" x14ac:dyDescent="0.2">
      <c r="A25" t="s">
        <v>28</v>
      </c>
      <c r="B25" s="1">
        <v>2117522</v>
      </c>
      <c r="C25">
        <f t="shared" si="0"/>
        <v>14.565757095064765</v>
      </c>
      <c r="D25">
        <f t="shared" si="1"/>
        <v>-0.71440796992855504</v>
      </c>
      <c r="E25">
        <f t="shared" si="2"/>
        <v>0.71440796992855504</v>
      </c>
    </row>
    <row r="26" spans="1:5" x14ac:dyDescent="0.2">
      <c r="A26" t="s">
        <v>49</v>
      </c>
      <c r="B26" s="1">
        <v>8631393</v>
      </c>
      <c r="C26">
        <f t="shared" si="0"/>
        <v>15.970916463707058</v>
      </c>
      <c r="D26">
        <f t="shared" si="1"/>
        <v>0.70240808891175821</v>
      </c>
      <c r="E26">
        <f t="shared" si="2"/>
        <v>0.70240808891175821</v>
      </c>
    </row>
    <row r="27" spans="1:5" x14ac:dyDescent="0.2">
      <c r="A27" t="s">
        <v>42</v>
      </c>
      <c r="B27" s="1">
        <v>7705281</v>
      </c>
      <c r="C27">
        <f t="shared" si="0"/>
        <v>15.857416495896134</v>
      </c>
      <c r="D27">
        <f t="shared" si="1"/>
        <v>0.58796656671790648</v>
      </c>
      <c r="E27">
        <f t="shared" si="2"/>
        <v>0.58796656671790648</v>
      </c>
    </row>
    <row r="28" spans="1:5" x14ac:dyDescent="0.2">
      <c r="A28" t="s">
        <v>2</v>
      </c>
      <c r="B28" s="1">
        <v>7151502</v>
      </c>
      <c r="C28">
        <f t="shared" si="0"/>
        <v>15.782832962538663</v>
      </c>
      <c r="D28">
        <f t="shared" si="1"/>
        <v>0.51276431553979329</v>
      </c>
      <c r="E28">
        <f t="shared" si="2"/>
        <v>0.51276431553979329</v>
      </c>
    </row>
    <row r="29" spans="1:5" x14ac:dyDescent="0.2">
      <c r="A29" t="s">
        <v>47</v>
      </c>
      <c r="B29" s="1">
        <v>7029917</v>
      </c>
      <c r="C29">
        <f t="shared" si="0"/>
        <v>15.765685457173765</v>
      </c>
      <c r="D29">
        <f t="shared" si="1"/>
        <v>0.49547456071752555</v>
      </c>
      <c r="E29">
        <f t="shared" si="2"/>
        <v>0.49547456071752555</v>
      </c>
    </row>
    <row r="30" spans="1:5" x14ac:dyDescent="0.2">
      <c r="A30" t="s">
        <v>38</v>
      </c>
      <c r="B30" s="1">
        <v>6910840</v>
      </c>
      <c r="C30">
        <f t="shared" si="0"/>
        <v>15.748601751307918</v>
      </c>
      <c r="D30">
        <f t="shared" si="1"/>
        <v>0.47824913465170948</v>
      </c>
      <c r="E30">
        <f t="shared" si="2"/>
        <v>0.47824913465170948</v>
      </c>
    </row>
    <row r="31" spans="1:5" x14ac:dyDescent="0.2">
      <c r="A31" t="s">
        <v>13</v>
      </c>
      <c r="B31" s="1">
        <v>6785528</v>
      </c>
      <c r="C31">
        <f t="shared" si="0"/>
        <v>15.730302666941148</v>
      </c>
      <c r="D31">
        <f t="shared" si="1"/>
        <v>0.45979824774771028</v>
      </c>
      <c r="E31">
        <f t="shared" si="2"/>
        <v>0.45979824774771028</v>
      </c>
    </row>
    <row r="32" spans="1:5" x14ac:dyDescent="0.2">
      <c r="A32" t="s">
        <v>15</v>
      </c>
      <c r="B32" s="1">
        <v>2937880</v>
      </c>
      <c r="C32">
        <f t="shared" si="0"/>
        <v>14.893198790770176</v>
      </c>
      <c r="D32">
        <f t="shared" si="1"/>
        <v>-0.38424993720833156</v>
      </c>
      <c r="E32">
        <f t="shared" si="2"/>
        <v>0.38424993720833156</v>
      </c>
    </row>
    <row r="33" spans="1:5" x14ac:dyDescent="0.2">
      <c r="A33" t="s">
        <v>21</v>
      </c>
      <c r="B33" s="1">
        <v>2961279</v>
      </c>
      <c r="C33">
        <f t="shared" si="0"/>
        <v>14.901131827568852</v>
      </c>
      <c r="D33">
        <f t="shared" si="1"/>
        <v>-0.37625109082651875</v>
      </c>
      <c r="E33">
        <f t="shared" si="2"/>
        <v>0.37625109082651875</v>
      </c>
    </row>
    <row r="34" spans="1:5" x14ac:dyDescent="0.2">
      <c r="A34" t="s">
        <v>18</v>
      </c>
      <c r="B34" s="1">
        <v>6177224</v>
      </c>
      <c r="C34">
        <f t="shared" si="0"/>
        <v>15.636379537578891</v>
      </c>
      <c r="D34">
        <f t="shared" si="1"/>
        <v>0.36509596632211033</v>
      </c>
      <c r="E34">
        <f t="shared" si="2"/>
        <v>0.36509596632211033</v>
      </c>
    </row>
    <row r="35" spans="1:5" x14ac:dyDescent="0.2">
      <c r="A35" t="s">
        <v>22</v>
      </c>
      <c r="B35" s="1">
        <v>6154913</v>
      </c>
      <c r="C35">
        <f t="shared" si="0"/>
        <v>15.632761182651077</v>
      </c>
      <c r="D35">
        <f t="shared" si="1"/>
        <v>0.36144759484004485</v>
      </c>
      <c r="E35">
        <f t="shared" si="2"/>
        <v>0.36144759484004485</v>
      </c>
    </row>
    <row r="36" spans="1:5" x14ac:dyDescent="0.2">
      <c r="A36" t="s">
        <v>3</v>
      </c>
      <c r="B36" s="1">
        <v>3011524</v>
      </c>
      <c r="C36">
        <f t="shared" si="0"/>
        <v>14.917956820884596</v>
      </c>
      <c r="D36">
        <f t="shared" si="1"/>
        <v>-0.35928652349586782</v>
      </c>
      <c r="E36">
        <f t="shared" si="2"/>
        <v>0.35928652349586782</v>
      </c>
    </row>
    <row r="37" spans="1:5" x14ac:dyDescent="0.2">
      <c r="A37" t="s">
        <v>25</v>
      </c>
      <c r="B37" s="1">
        <v>3104614</v>
      </c>
      <c r="C37">
        <f t="shared" si="0"/>
        <v>14.948399950001921</v>
      </c>
      <c r="D37">
        <f t="shared" si="1"/>
        <v>-0.32859084927035226</v>
      </c>
      <c r="E37">
        <f t="shared" si="2"/>
        <v>0.32859084927035226</v>
      </c>
    </row>
    <row r="38" spans="1:5" x14ac:dyDescent="0.2">
      <c r="A38" t="s">
        <v>44</v>
      </c>
      <c r="B38" s="1">
        <v>5893718</v>
      </c>
      <c r="C38">
        <f t="shared" si="0"/>
        <v>15.589397595868784</v>
      </c>
      <c r="D38">
        <f t="shared" si="1"/>
        <v>0.31772427953992194</v>
      </c>
      <c r="E38">
        <f t="shared" si="2"/>
        <v>0.31772427953992194</v>
      </c>
    </row>
    <row r="39" spans="1:5" x14ac:dyDescent="0.2">
      <c r="A39" t="s">
        <v>14</v>
      </c>
      <c r="B39" s="1">
        <v>3190369</v>
      </c>
      <c r="C39">
        <f t="shared" si="0"/>
        <v>14.9756471420525</v>
      </c>
      <c r="D39">
        <f t="shared" si="1"/>
        <v>-0.30111762444115225</v>
      </c>
      <c r="E39">
        <f t="shared" si="2"/>
        <v>0.30111762444115225</v>
      </c>
    </row>
    <row r="40" spans="1:5" x14ac:dyDescent="0.2">
      <c r="A40" t="s">
        <v>5</v>
      </c>
      <c r="B40" s="1">
        <v>5773714</v>
      </c>
      <c r="C40">
        <f t="shared" si="0"/>
        <v>15.568826105591688</v>
      </c>
      <c r="D40">
        <f t="shared" si="1"/>
        <v>0.29698213567404264</v>
      </c>
      <c r="E40">
        <f t="shared" si="2"/>
        <v>0.29698213567404264</v>
      </c>
    </row>
    <row r="41" spans="1:5" x14ac:dyDescent="0.2">
      <c r="A41" t="s">
        <v>20</v>
      </c>
      <c r="B41" s="1">
        <v>5706494</v>
      </c>
      <c r="C41">
        <f t="shared" si="0"/>
        <v>15.557115382542662</v>
      </c>
      <c r="D41">
        <f t="shared" si="1"/>
        <v>0.28517426473302415</v>
      </c>
      <c r="E41">
        <f t="shared" si="2"/>
        <v>0.28517426473302415</v>
      </c>
    </row>
    <row r="42" spans="1:5" x14ac:dyDescent="0.2">
      <c r="A42" t="s">
        <v>40</v>
      </c>
      <c r="B42" s="1">
        <v>3271616</v>
      </c>
      <c r="C42">
        <f t="shared" si="0"/>
        <v>15.000794610404418</v>
      </c>
      <c r="D42">
        <f t="shared" si="1"/>
        <v>-0.27576154185345142</v>
      </c>
      <c r="E42">
        <f t="shared" si="2"/>
        <v>0.27576154185345142</v>
      </c>
    </row>
    <row r="43" spans="1:5" x14ac:dyDescent="0.2">
      <c r="A43" t="s">
        <v>6</v>
      </c>
      <c r="B43" s="1">
        <v>3605944</v>
      </c>
      <c r="C43">
        <f t="shared" si="0"/>
        <v>15.098094152952045</v>
      </c>
      <c r="D43">
        <f t="shared" si="1"/>
        <v>-0.17765483774878071</v>
      </c>
      <c r="E43">
        <f t="shared" si="2"/>
        <v>0.17765483774878071</v>
      </c>
    </row>
    <row r="44" spans="1:5" x14ac:dyDescent="0.2">
      <c r="A44" t="s">
        <v>36</v>
      </c>
      <c r="B44" s="1">
        <v>5118425</v>
      </c>
      <c r="C44">
        <f t="shared" si="0"/>
        <v>15.448357332504319</v>
      </c>
      <c r="D44">
        <f t="shared" si="1"/>
        <v>0.17551399753403057</v>
      </c>
      <c r="E44">
        <f t="shared" si="2"/>
        <v>0.17551399753403057</v>
      </c>
    </row>
    <row r="45" spans="1:5" x14ac:dyDescent="0.2">
      <c r="A45" t="s">
        <v>0</v>
      </c>
      <c r="B45" s="1">
        <v>5024279</v>
      </c>
      <c r="C45">
        <f t="shared" si="0"/>
        <v>15.429792519027737</v>
      </c>
      <c r="D45">
        <f t="shared" si="1"/>
        <v>0.1567951771283348</v>
      </c>
      <c r="E45">
        <f t="shared" si="2"/>
        <v>0.1567951771283348</v>
      </c>
    </row>
    <row r="46" spans="1:5" x14ac:dyDescent="0.2">
      <c r="A46" t="s">
        <v>33</v>
      </c>
      <c r="B46" s="1">
        <v>3959353</v>
      </c>
      <c r="C46">
        <f t="shared" si="0"/>
        <v>15.191591186043686</v>
      </c>
      <c r="D46">
        <f t="shared" si="1"/>
        <v>-8.3382187333222973E-2</v>
      </c>
      <c r="E46">
        <f t="shared" si="2"/>
        <v>8.3382187333222973E-2</v>
      </c>
    </row>
    <row r="47" spans="1:5" x14ac:dyDescent="0.2">
      <c r="A47" t="s">
        <v>16</v>
      </c>
      <c r="B47" s="1">
        <v>4657757</v>
      </c>
      <c r="C47">
        <f t="shared" si="0"/>
        <v>15.35404455975303</v>
      </c>
      <c r="D47">
        <f t="shared" si="1"/>
        <v>8.0418840379796241E-2</v>
      </c>
      <c r="E47">
        <f t="shared" si="2"/>
        <v>8.0418840379796241E-2</v>
      </c>
    </row>
    <row r="48" spans="1:5" x14ac:dyDescent="0.2">
      <c r="A48" t="s">
        <v>46</v>
      </c>
      <c r="B48" s="1">
        <v>4505836</v>
      </c>
      <c r="C48">
        <f t="shared" si="0"/>
        <v>15.320884003395424</v>
      </c>
      <c r="D48">
        <f t="shared" si="1"/>
        <v>4.6983196127620773E-2</v>
      </c>
      <c r="E48">
        <f t="shared" si="2"/>
        <v>4.6983196127620773E-2</v>
      </c>
    </row>
    <row r="49" spans="1:5" x14ac:dyDescent="0.2">
      <c r="A49" t="s">
        <v>34</v>
      </c>
      <c r="B49" s="1">
        <v>4237256</v>
      </c>
      <c r="C49">
        <f t="shared" si="0"/>
        <v>15.259426447892043</v>
      </c>
      <c r="D49">
        <f t="shared" si="1"/>
        <v>-1.4984188866149396E-2</v>
      </c>
      <c r="E49">
        <f t="shared" si="2"/>
        <v>1.4984188866149396E-2</v>
      </c>
    </row>
  </sheetData>
  <sortState xmlns:xlrd2="http://schemas.microsoft.com/office/spreadsheetml/2017/richdata2" ref="A2:E49">
    <sortCondition descending="1" ref="E2:E4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9AEE-1DD4-4111-BB9B-3A94B27C5E5E}">
  <dimension ref="A1:E50"/>
  <sheetViews>
    <sheetView workbookViewId="0"/>
  </sheetViews>
  <sheetFormatPr defaultRowHeight="15" x14ac:dyDescent="0.2"/>
  <cols>
    <col min="1" max="1" width="15.218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45</v>
      </c>
      <c r="B2" s="1">
        <v>576851</v>
      </c>
      <c r="C2">
        <f t="shared" ref="C2:C33" si="0">LN(B2)</f>
        <v>13.265339279906851</v>
      </c>
      <c r="D2">
        <f t="shared" ref="D2:D33" si="1">(C2-AVERAGE(C:C))/_xlfn.STDEV.P(C:C)</f>
        <v>-2.0701091592535859</v>
      </c>
      <c r="E2">
        <f t="shared" ref="E2:E33" si="2">ABS(D2)</f>
        <v>2.0701091592535859</v>
      </c>
    </row>
    <row r="3" spans="1:5" x14ac:dyDescent="0.2">
      <c r="A3" t="s">
        <v>41</v>
      </c>
      <c r="B3" s="1">
        <v>643077</v>
      </c>
      <c r="C3">
        <f t="shared" si="0"/>
        <v>13.374019747216565</v>
      </c>
      <c r="D3">
        <f t="shared" si="1"/>
        <v>-1.9590588051740501</v>
      </c>
      <c r="E3">
        <f t="shared" si="2"/>
        <v>1.9590588051740501</v>
      </c>
    </row>
    <row r="4" spans="1:5" x14ac:dyDescent="0.2">
      <c r="A4" t="s">
        <v>39</v>
      </c>
      <c r="B4" s="1">
        <v>29145505</v>
      </c>
      <c r="C4">
        <f t="shared" si="0"/>
        <v>17.18781125646899</v>
      </c>
      <c r="D4">
        <f t="shared" si="1"/>
        <v>1.9378962592633024</v>
      </c>
      <c r="E4">
        <f t="shared" si="2"/>
        <v>1.9378962592633024</v>
      </c>
    </row>
    <row r="5" spans="1:5" x14ac:dyDescent="0.2">
      <c r="A5" t="s">
        <v>31</v>
      </c>
      <c r="B5" s="1">
        <v>779094</v>
      </c>
      <c r="C5">
        <f t="shared" si="0"/>
        <v>13.565886985095609</v>
      </c>
      <c r="D5">
        <f t="shared" si="1"/>
        <v>-1.763007709423692</v>
      </c>
      <c r="E5">
        <f t="shared" si="2"/>
        <v>1.763007709423692</v>
      </c>
    </row>
    <row r="6" spans="1:5" x14ac:dyDescent="0.2">
      <c r="A6" t="s">
        <v>37</v>
      </c>
      <c r="B6" s="1">
        <v>886667</v>
      </c>
      <c r="C6">
        <f t="shared" si="0"/>
        <v>13.695224768029551</v>
      </c>
      <c r="D6">
        <f t="shared" si="1"/>
        <v>-1.6308495862004539</v>
      </c>
      <c r="E6">
        <f t="shared" si="2"/>
        <v>1.6308495862004539</v>
      </c>
    </row>
    <row r="7" spans="1:5" x14ac:dyDescent="0.2">
      <c r="A7" t="s">
        <v>8</v>
      </c>
      <c r="B7" s="1">
        <v>21538187</v>
      </c>
      <c r="C7">
        <f t="shared" si="0"/>
        <v>16.88533805716218</v>
      </c>
      <c r="D7">
        <f t="shared" si="1"/>
        <v>1.6288273279817667</v>
      </c>
      <c r="E7">
        <f t="shared" si="2"/>
        <v>1.6288273279817667</v>
      </c>
    </row>
    <row r="8" spans="1:5" x14ac:dyDescent="0.2">
      <c r="A8" t="s">
        <v>29</v>
      </c>
      <c r="B8" s="1">
        <v>20201249</v>
      </c>
      <c r="C8">
        <f t="shared" si="0"/>
        <v>16.821254992143103</v>
      </c>
      <c r="D8">
        <f t="shared" si="1"/>
        <v>1.5633468673522579</v>
      </c>
      <c r="E8">
        <f t="shared" si="2"/>
        <v>1.5633468673522579</v>
      </c>
    </row>
    <row r="9" spans="1:5" x14ac:dyDescent="0.2">
      <c r="A9" t="s">
        <v>67</v>
      </c>
      <c r="B9" s="1">
        <f>ROUND(39538223/2,0)</f>
        <v>19769112</v>
      </c>
      <c r="C9">
        <f t="shared" si="0"/>
        <v>16.799631277597808</v>
      </c>
      <c r="D9">
        <f t="shared" si="1"/>
        <v>1.5412516259881708</v>
      </c>
      <c r="E9">
        <f t="shared" si="2"/>
        <v>1.5412516259881708</v>
      </c>
    </row>
    <row r="10" spans="1:5" x14ac:dyDescent="0.2">
      <c r="A10" t="s">
        <v>68</v>
      </c>
      <c r="B10" s="1">
        <f>ROUND(39538223/2,0)</f>
        <v>19769112</v>
      </c>
      <c r="C10">
        <f t="shared" si="0"/>
        <v>16.799631277597808</v>
      </c>
      <c r="D10">
        <f t="shared" si="1"/>
        <v>1.5412516259881708</v>
      </c>
      <c r="E10">
        <f t="shared" si="2"/>
        <v>1.5412516259881708</v>
      </c>
    </row>
    <row r="11" spans="1:5" x14ac:dyDescent="0.2">
      <c r="A11" t="s">
        <v>7</v>
      </c>
      <c r="B11" s="1">
        <v>989948</v>
      </c>
      <c r="C11">
        <f t="shared" si="0"/>
        <v>13.805407695478747</v>
      </c>
      <c r="D11">
        <f t="shared" si="1"/>
        <v>-1.5182640093287265</v>
      </c>
      <c r="E11">
        <f t="shared" si="2"/>
        <v>1.5182640093287265</v>
      </c>
    </row>
    <row r="12" spans="1:5" x14ac:dyDescent="0.2">
      <c r="A12" t="s">
        <v>23</v>
      </c>
      <c r="B12" s="1">
        <v>1084225</v>
      </c>
      <c r="C12">
        <f t="shared" si="0"/>
        <v>13.896376004018828</v>
      </c>
      <c r="D12">
        <f t="shared" si="1"/>
        <v>-1.4253120454343877</v>
      </c>
      <c r="E12">
        <f t="shared" si="2"/>
        <v>1.4253120454343877</v>
      </c>
    </row>
    <row r="13" spans="1:5" x14ac:dyDescent="0.2">
      <c r="A13" t="s">
        <v>35</v>
      </c>
      <c r="B13" s="1">
        <v>1097379</v>
      </c>
      <c r="C13">
        <f t="shared" si="0"/>
        <v>13.908435167283947</v>
      </c>
      <c r="D13">
        <f t="shared" si="1"/>
        <v>-1.4129899199996663</v>
      </c>
      <c r="E13">
        <f t="shared" si="2"/>
        <v>1.4129899199996663</v>
      </c>
    </row>
    <row r="14" spans="1:5" x14ac:dyDescent="0.2">
      <c r="A14" t="s">
        <v>17</v>
      </c>
      <c r="B14" s="1">
        <v>1362359</v>
      </c>
      <c r="C14">
        <f t="shared" si="0"/>
        <v>14.124728313925933</v>
      </c>
      <c r="D14">
        <f t="shared" si="1"/>
        <v>-1.1919802840075826</v>
      </c>
      <c r="E14">
        <f t="shared" si="2"/>
        <v>1.1919802840075826</v>
      </c>
    </row>
    <row r="15" spans="1:5" x14ac:dyDescent="0.2">
      <c r="A15" t="s">
        <v>26</v>
      </c>
      <c r="B15" s="1">
        <v>1377529</v>
      </c>
      <c r="C15">
        <f t="shared" si="0"/>
        <v>14.135801872419181</v>
      </c>
      <c r="D15">
        <f t="shared" si="1"/>
        <v>-1.1806652554469197</v>
      </c>
      <c r="E15">
        <f t="shared" si="2"/>
        <v>1.1806652554469197</v>
      </c>
    </row>
    <row r="16" spans="1:5" x14ac:dyDescent="0.2">
      <c r="A16" t="s">
        <v>48</v>
      </c>
      <c r="B16" s="1">
        <v>13002700</v>
      </c>
      <c r="C16">
        <f t="shared" si="0"/>
        <v>16.380667586168443</v>
      </c>
      <c r="D16">
        <f t="shared" si="1"/>
        <v>1.1131520103772827</v>
      </c>
      <c r="E16">
        <f t="shared" si="2"/>
        <v>1.1131520103772827</v>
      </c>
    </row>
    <row r="17" spans="1:5" x14ac:dyDescent="0.2">
      <c r="A17" t="s">
        <v>12</v>
      </c>
      <c r="B17" s="1">
        <v>12812508</v>
      </c>
      <c r="C17">
        <f t="shared" si="0"/>
        <v>16.365932439252951</v>
      </c>
      <c r="D17">
        <f t="shared" si="1"/>
        <v>1.0980955487804063</v>
      </c>
      <c r="E17">
        <f t="shared" si="2"/>
        <v>1.0980955487804063</v>
      </c>
    </row>
    <row r="18" spans="1:5" x14ac:dyDescent="0.2">
      <c r="A18" t="s">
        <v>32</v>
      </c>
      <c r="B18" s="1">
        <v>11799448</v>
      </c>
      <c r="C18">
        <f t="shared" si="0"/>
        <v>16.283563308680673</v>
      </c>
      <c r="D18">
        <f t="shared" si="1"/>
        <v>1.0139302765681713</v>
      </c>
      <c r="E18">
        <f t="shared" si="2"/>
        <v>1.0139302765681713</v>
      </c>
    </row>
    <row r="19" spans="1:5" x14ac:dyDescent="0.2">
      <c r="A19" t="s">
        <v>9</v>
      </c>
      <c r="B19" s="1">
        <v>10711908</v>
      </c>
      <c r="C19">
        <f t="shared" si="0"/>
        <v>16.186866577817383</v>
      </c>
      <c r="D19">
        <f t="shared" si="1"/>
        <v>0.91512497634710688</v>
      </c>
      <c r="E19">
        <f t="shared" si="2"/>
        <v>0.91512497634710688</v>
      </c>
    </row>
    <row r="20" spans="1:5" x14ac:dyDescent="0.2">
      <c r="A20" t="s">
        <v>43</v>
      </c>
      <c r="B20" s="1">
        <v>1793716</v>
      </c>
      <c r="C20">
        <f t="shared" si="0"/>
        <v>14.399800003606593</v>
      </c>
      <c r="D20">
        <f t="shared" si="1"/>
        <v>-0.91091037979708533</v>
      </c>
      <c r="E20">
        <f t="shared" si="2"/>
        <v>0.91091037979708533</v>
      </c>
    </row>
    <row r="21" spans="1:5" x14ac:dyDescent="0.2">
      <c r="A21" t="s">
        <v>30</v>
      </c>
      <c r="B21" s="1">
        <v>10439388</v>
      </c>
      <c r="C21">
        <f t="shared" si="0"/>
        <v>16.161096518010851</v>
      </c>
      <c r="D21">
        <f t="shared" si="1"/>
        <v>0.88879297449795336</v>
      </c>
      <c r="E21">
        <f t="shared" si="2"/>
        <v>0.88879297449795336</v>
      </c>
    </row>
    <row r="22" spans="1:5" x14ac:dyDescent="0.2">
      <c r="A22" t="s">
        <v>11</v>
      </c>
      <c r="B22" s="1">
        <v>1839106</v>
      </c>
      <c r="C22">
        <f t="shared" si="0"/>
        <v>14.424790141947087</v>
      </c>
      <c r="D22">
        <f t="shared" si="1"/>
        <v>-0.88537530638504502</v>
      </c>
      <c r="E22">
        <f t="shared" si="2"/>
        <v>0.88537530638504502</v>
      </c>
    </row>
    <row r="23" spans="1:5" x14ac:dyDescent="0.2">
      <c r="A23" t="s">
        <v>19</v>
      </c>
      <c r="B23" s="1">
        <v>10077331</v>
      </c>
      <c r="C23">
        <f t="shared" si="0"/>
        <v>16.125799003800591</v>
      </c>
      <c r="D23">
        <f t="shared" si="1"/>
        <v>0.85272576253054166</v>
      </c>
      <c r="E23">
        <f t="shared" si="2"/>
        <v>0.85272576253054166</v>
      </c>
    </row>
    <row r="24" spans="1:5" x14ac:dyDescent="0.2">
      <c r="A24" t="s">
        <v>24</v>
      </c>
      <c r="B24" s="1">
        <v>1961504</v>
      </c>
      <c r="C24">
        <f t="shared" si="0"/>
        <v>14.489222083885336</v>
      </c>
      <c r="D24">
        <f t="shared" si="1"/>
        <v>-0.81953836122466028</v>
      </c>
      <c r="E24">
        <f t="shared" si="2"/>
        <v>0.81953836122466028</v>
      </c>
    </row>
    <row r="25" spans="1:5" x14ac:dyDescent="0.2">
      <c r="A25" t="s">
        <v>27</v>
      </c>
      <c r="B25" s="1">
        <v>9288994</v>
      </c>
      <c r="C25">
        <f t="shared" si="0"/>
        <v>16.044340816444162</v>
      </c>
      <c r="D25">
        <f t="shared" si="1"/>
        <v>0.76949129756610912</v>
      </c>
      <c r="E25">
        <f t="shared" si="2"/>
        <v>0.76949129756610912</v>
      </c>
    </row>
    <row r="26" spans="1:5" x14ac:dyDescent="0.2">
      <c r="A26" t="s">
        <v>28</v>
      </c>
      <c r="B26" s="1">
        <v>2117522</v>
      </c>
      <c r="C26">
        <f t="shared" si="0"/>
        <v>14.565757095064765</v>
      </c>
      <c r="D26">
        <f t="shared" si="1"/>
        <v>-0.74133442723957788</v>
      </c>
      <c r="E26">
        <f t="shared" si="2"/>
        <v>0.74133442723957788</v>
      </c>
    </row>
    <row r="27" spans="1:5" x14ac:dyDescent="0.2">
      <c r="A27" t="s">
        <v>49</v>
      </c>
      <c r="B27" s="1">
        <v>8631393</v>
      </c>
      <c r="C27">
        <f t="shared" si="0"/>
        <v>15.970916463707058</v>
      </c>
      <c r="D27">
        <f t="shared" si="1"/>
        <v>0.69446585305564568</v>
      </c>
      <c r="E27">
        <f t="shared" si="2"/>
        <v>0.69446585305564568</v>
      </c>
    </row>
    <row r="28" spans="1:5" x14ac:dyDescent="0.2">
      <c r="A28" t="s">
        <v>42</v>
      </c>
      <c r="B28" s="1">
        <v>7705281</v>
      </c>
      <c r="C28">
        <f t="shared" si="0"/>
        <v>15.857416495896134</v>
      </c>
      <c r="D28">
        <f t="shared" si="1"/>
        <v>0.57849090442481299</v>
      </c>
      <c r="E28">
        <f t="shared" si="2"/>
        <v>0.57849090442481299</v>
      </c>
    </row>
    <row r="29" spans="1:5" x14ac:dyDescent="0.2">
      <c r="A29" t="s">
        <v>2</v>
      </c>
      <c r="B29" s="1">
        <v>7151502</v>
      </c>
      <c r="C29">
        <f t="shared" si="0"/>
        <v>15.782832962538663</v>
      </c>
      <c r="D29">
        <f t="shared" si="1"/>
        <v>0.50228100219604632</v>
      </c>
      <c r="E29">
        <f t="shared" si="2"/>
        <v>0.50228100219604632</v>
      </c>
    </row>
    <row r="30" spans="1:5" x14ac:dyDescent="0.2">
      <c r="A30" t="s">
        <v>47</v>
      </c>
      <c r="B30" s="1">
        <v>7029917</v>
      </c>
      <c r="C30">
        <f t="shared" si="0"/>
        <v>15.765685457173765</v>
      </c>
      <c r="D30">
        <f t="shared" si="1"/>
        <v>0.48475957825032456</v>
      </c>
      <c r="E30">
        <f t="shared" si="2"/>
        <v>0.48475957825032456</v>
      </c>
    </row>
    <row r="31" spans="1:5" x14ac:dyDescent="0.2">
      <c r="A31" t="s">
        <v>38</v>
      </c>
      <c r="B31" s="1">
        <v>6910840</v>
      </c>
      <c r="C31">
        <f t="shared" si="0"/>
        <v>15.748601751307918</v>
      </c>
      <c r="D31">
        <f t="shared" si="1"/>
        <v>0.46730334501582332</v>
      </c>
      <c r="E31">
        <f t="shared" si="2"/>
        <v>0.46730334501582332</v>
      </c>
    </row>
    <row r="32" spans="1:5" x14ac:dyDescent="0.2">
      <c r="A32" t="s">
        <v>13</v>
      </c>
      <c r="B32" s="1">
        <v>6785528</v>
      </c>
      <c r="C32">
        <f t="shared" si="0"/>
        <v>15.730302666941148</v>
      </c>
      <c r="D32">
        <f t="shared" si="1"/>
        <v>0.44860523073121994</v>
      </c>
      <c r="E32">
        <f t="shared" si="2"/>
        <v>0.44860523073121994</v>
      </c>
    </row>
    <row r="33" spans="1:5" x14ac:dyDescent="0.2">
      <c r="A33" t="s">
        <v>15</v>
      </c>
      <c r="B33" s="1">
        <v>2937880</v>
      </c>
      <c r="C33">
        <f t="shared" si="0"/>
        <v>14.893198790770176</v>
      </c>
      <c r="D33">
        <f t="shared" si="1"/>
        <v>-0.40675253641217818</v>
      </c>
      <c r="E33">
        <f t="shared" si="2"/>
        <v>0.40675253641217818</v>
      </c>
    </row>
    <row r="34" spans="1:5" x14ac:dyDescent="0.2">
      <c r="A34" t="s">
        <v>21</v>
      </c>
      <c r="B34" s="1">
        <v>2961279</v>
      </c>
      <c r="C34">
        <f t="shared" ref="C34:C65" si="3">LN(B34)</f>
        <v>14.901131827568852</v>
      </c>
      <c r="D34">
        <f t="shared" ref="D34:D65" si="4">(C34-AVERAGE(C:C))/_xlfn.STDEV.P(C:C)</f>
        <v>-0.39864651177659793</v>
      </c>
      <c r="E34">
        <f t="shared" ref="E34:E65" si="5">ABS(D34)</f>
        <v>0.39864651177659793</v>
      </c>
    </row>
    <row r="35" spans="1:5" x14ac:dyDescent="0.2">
      <c r="A35" t="s">
        <v>3</v>
      </c>
      <c r="B35" s="1">
        <v>3011524</v>
      </c>
      <c r="C35">
        <f t="shared" si="3"/>
        <v>14.917956820884596</v>
      </c>
      <c r="D35">
        <f t="shared" si="4"/>
        <v>-0.38145463257925671</v>
      </c>
      <c r="E35">
        <f t="shared" si="5"/>
        <v>0.38145463257925671</v>
      </c>
    </row>
    <row r="36" spans="1:5" x14ac:dyDescent="0.2">
      <c r="A36" t="s">
        <v>18</v>
      </c>
      <c r="B36" s="1">
        <v>6177224</v>
      </c>
      <c r="C36">
        <f t="shared" si="3"/>
        <v>15.636379537578891</v>
      </c>
      <c r="D36">
        <f t="shared" si="4"/>
        <v>0.35263401317827231</v>
      </c>
      <c r="E36">
        <f t="shared" si="5"/>
        <v>0.35263401317827231</v>
      </c>
    </row>
    <row r="37" spans="1:5" x14ac:dyDescent="0.2">
      <c r="A37" t="s">
        <v>25</v>
      </c>
      <c r="B37" s="1">
        <v>3104614</v>
      </c>
      <c r="C37">
        <f t="shared" si="3"/>
        <v>14.948399950001921</v>
      </c>
      <c r="D37">
        <f t="shared" si="4"/>
        <v>-0.35034766044843513</v>
      </c>
      <c r="E37">
        <f t="shared" si="5"/>
        <v>0.35034766044843513</v>
      </c>
    </row>
    <row r="38" spans="1:5" x14ac:dyDescent="0.2">
      <c r="A38" t="s">
        <v>22</v>
      </c>
      <c r="B38" s="1">
        <v>6154913</v>
      </c>
      <c r="C38">
        <f t="shared" si="3"/>
        <v>15.632761182651077</v>
      </c>
      <c r="D38">
        <f t="shared" si="4"/>
        <v>0.34893675638626614</v>
      </c>
      <c r="E38">
        <f t="shared" si="5"/>
        <v>0.34893675638626614</v>
      </c>
    </row>
    <row r="39" spans="1:5" x14ac:dyDescent="0.2">
      <c r="A39" t="s">
        <v>14</v>
      </c>
      <c r="B39" s="1">
        <v>3190369</v>
      </c>
      <c r="C39">
        <f t="shared" si="3"/>
        <v>14.9756471420525</v>
      </c>
      <c r="D39">
        <f t="shared" si="4"/>
        <v>-0.32250631600273033</v>
      </c>
      <c r="E39">
        <f t="shared" si="5"/>
        <v>0.32250631600273033</v>
      </c>
    </row>
    <row r="40" spans="1:5" x14ac:dyDescent="0.2">
      <c r="A40" t="s">
        <v>44</v>
      </c>
      <c r="B40" s="1">
        <v>5893718</v>
      </c>
      <c r="C40">
        <f t="shared" si="3"/>
        <v>15.589397595868784</v>
      </c>
      <c r="D40">
        <f t="shared" si="4"/>
        <v>0.30462758303123116</v>
      </c>
      <c r="E40">
        <f t="shared" si="5"/>
        <v>0.30462758303123116</v>
      </c>
    </row>
    <row r="41" spans="1:5" x14ac:dyDescent="0.2">
      <c r="A41" t="s">
        <v>40</v>
      </c>
      <c r="B41" s="1">
        <v>3271616</v>
      </c>
      <c r="C41">
        <f t="shared" si="3"/>
        <v>15.000794610404418</v>
      </c>
      <c r="D41">
        <f t="shared" si="4"/>
        <v>-0.29681048184031344</v>
      </c>
      <c r="E41">
        <f t="shared" si="5"/>
        <v>0.29681048184031344</v>
      </c>
    </row>
    <row r="42" spans="1:5" x14ac:dyDescent="0.2">
      <c r="A42" t="s">
        <v>5</v>
      </c>
      <c r="B42" s="1">
        <v>5773714</v>
      </c>
      <c r="C42">
        <f t="shared" si="3"/>
        <v>15.568826105591688</v>
      </c>
      <c r="D42">
        <f t="shared" si="4"/>
        <v>0.28360751074257423</v>
      </c>
      <c r="E42">
        <f t="shared" si="5"/>
        <v>0.28360751074257423</v>
      </c>
    </row>
    <row r="43" spans="1:5" x14ac:dyDescent="0.2">
      <c r="A43" t="s">
        <v>20</v>
      </c>
      <c r="B43" s="1">
        <v>5706494</v>
      </c>
      <c r="C43">
        <f t="shared" si="3"/>
        <v>15.557115382542662</v>
      </c>
      <c r="D43">
        <f t="shared" si="4"/>
        <v>0.27164142361290045</v>
      </c>
      <c r="E43">
        <f t="shared" si="5"/>
        <v>0.27164142361290045</v>
      </c>
    </row>
    <row r="44" spans="1:5" x14ac:dyDescent="0.2">
      <c r="A44" t="s">
        <v>6</v>
      </c>
      <c r="B44" s="1">
        <v>3605944</v>
      </c>
      <c r="C44">
        <f t="shared" si="3"/>
        <v>15.098094152952045</v>
      </c>
      <c r="D44">
        <f t="shared" si="4"/>
        <v>-0.19738922502055081</v>
      </c>
      <c r="E44">
        <f t="shared" si="5"/>
        <v>0.19738922502055081</v>
      </c>
    </row>
    <row r="45" spans="1:5" x14ac:dyDescent="0.2">
      <c r="A45" t="s">
        <v>36</v>
      </c>
      <c r="B45" s="1">
        <v>5118425</v>
      </c>
      <c r="C45">
        <f t="shared" si="3"/>
        <v>15.448357332504319</v>
      </c>
      <c r="D45">
        <f t="shared" si="4"/>
        <v>0.16051179503539859</v>
      </c>
      <c r="E45">
        <f t="shared" si="5"/>
        <v>0.16051179503539859</v>
      </c>
    </row>
    <row r="46" spans="1:5" x14ac:dyDescent="0.2">
      <c r="A46" t="s">
        <v>0</v>
      </c>
      <c r="B46" s="1">
        <v>5024279</v>
      </c>
      <c r="C46">
        <f t="shared" si="3"/>
        <v>15.429792519027737</v>
      </c>
      <c r="D46">
        <f t="shared" si="4"/>
        <v>0.14154215715079357</v>
      </c>
      <c r="E46">
        <f t="shared" si="5"/>
        <v>0.14154215715079357</v>
      </c>
    </row>
    <row r="47" spans="1:5" x14ac:dyDescent="0.2">
      <c r="A47" t="s">
        <v>33</v>
      </c>
      <c r="B47" s="1">
        <v>3959353</v>
      </c>
      <c r="C47">
        <f t="shared" si="3"/>
        <v>15.191591186043686</v>
      </c>
      <c r="D47">
        <f t="shared" si="4"/>
        <v>-0.10185339519545476</v>
      </c>
      <c r="E47">
        <f t="shared" si="5"/>
        <v>0.10185339519545476</v>
      </c>
    </row>
    <row r="48" spans="1:5" x14ac:dyDescent="0.2">
      <c r="A48" t="s">
        <v>16</v>
      </c>
      <c r="B48" s="1">
        <v>4657757</v>
      </c>
      <c r="C48">
        <f t="shared" si="3"/>
        <v>15.35404455975303</v>
      </c>
      <c r="D48">
        <f t="shared" si="4"/>
        <v>6.4142437527885385E-2</v>
      </c>
      <c r="E48">
        <f t="shared" si="5"/>
        <v>6.4142437527885385E-2</v>
      </c>
    </row>
    <row r="49" spans="1:5" x14ac:dyDescent="0.2">
      <c r="A49" t="s">
        <v>34</v>
      </c>
      <c r="B49" s="1">
        <v>4237256</v>
      </c>
      <c r="C49">
        <f t="shared" si="3"/>
        <v>15.259426447892043</v>
      </c>
      <c r="D49">
        <f t="shared" si="4"/>
        <v>-3.2538917315355353E-2</v>
      </c>
      <c r="E49">
        <f t="shared" si="5"/>
        <v>3.2538917315355353E-2</v>
      </c>
    </row>
    <row r="50" spans="1:5" x14ac:dyDescent="0.2">
      <c r="A50" t="s">
        <v>46</v>
      </c>
      <c r="B50" s="1">
        <v>4505836</v>
      </c>
      <c r="C50">
        <f t="shared" si="3"/>
        <v>15.320884003395424</v>
      </c>
      <c r="D50">
        <f t="shared" si="4"/>
        <v>3.0258781925887653E-2</v>
      </c>
      <c r="E50">
        <f t="shared" si="5"/>
        <v>3.0258781925887653E-2</v>
      </c>
    </row>
  </sheetData>
  <sortState xmlns:xlrd2="http://schemas.microsoft.com/office/spreadsheetml/2017/richdata2" ref="A2:E50">
    <sortCondition descending="1" ref="E2:E50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D321-6946-4830-A1D6-7AABF4551B0A}">
  <dimension ref="A1:E49"/>
  <sheetViews>
    <sheetView workbookViewId="0"/>
  </sheetViews>
  <sheetFormatPr defaultRowHeight="15" x14ac:dyDescent="0.2"/>
  <cols>
    <col min="1" max="1" width="15.218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41</v>
      </c>
      <c r="B2" s="1">
        <v>643077</v>
      </c>
      <c r="C2">
        <f t="shared" ref="C2:C49" si="0">LN(B2)</f>
        <v>13.374019747216565</v>
      </c>
      <c r="D2">
        <f t="shared" ref="D2:D49" si="1">(C2-AVERAGE(C:C))/_xlfn.STDEV.P(C:C)</f>
        <v>-2.1119807868035116</v>
      </c>
      <c r="E2">
        <f t="shared" ref="E2:E49" si="2">ABS(D2)</f>
        <v>2.1119807868035116</v>
      </c>
    </row>
    <row r="3" spans="1:5" x14ac:dyDescent="0.2">
      <c r="A3" t="s">
        <v>39</v>
      </c>
      <c r="B3" s="1">
        <v>29145505</v>
      </c>
      <c r="C3">
        <f t="shared" si="0"/>
        <v>17.18781125646899</v>
      </c>
      <c r="D3">
        <f t="shared" si="1"/>
        <v>1.9801127319754739</v>
      </c>
      <c r="E3">
        <f t="shared" si="2"/>
        <v>1.9801127319754739</v>
      </c>
    </row>
    <row r="4" spans="1:5" x14ac:dyDescent="0.2">
      <c r="A4" t="s">
        <v>31</v>
      </c>
      <c r="B4" s="1">
        <v>779094</v>
      </c>
      <c r="C4">
        <f t="shared" si="0"/>
        <v>13.565886985095609</v>
      </c>
      <c r="D4">
        <f t="shared" si="1"/>
        <v>-1.9061125114439164</v>
      </c>
      <c r="E4">
        <f t="shared" si="2"/>
        <v>1.9061125114439164</v>
      </c>
    </row>
    <row r="5" spans="1:5" x14ac:dyDescent="0.2">
      <c r="A5" t="s">
        <v>37</v>
      </c>
      <c r="B5" s="1">
        <v>886667</v>
      </c>
      <c r="C5">
        <f t="shared" si="0"/>
        <v>13.695224768029551</v>
      </c>
      <c r="D5">
        <f t="shared" si="1"/>
        <v>-1.7673366234612589</v>
      </c>
      <c r="E5">
        <f t="shared" si="2"/>
        <v>1.7673366234612589</v>
      </c>
    </row>
    <row r="6" spans="1:5" x14ac:dyDescent="0.2">
      <c r="A6" t="s">
        <v>8</v>
      </c>
      <c r="B6" s="1">
        <v>21538187</v>
      </c>
      <c r="C6">
        <f t="shared" si="0"/>
        <v>16.88533805716218</v>
      </c>
      <c r="D6">
        <f t="shared" si="1"/>
        <v>1.655567298517743</v>
      </c>
      <c r="E6">
        <f t="shared" si="2"/>
        <v>1.655567298517743</v>
      </c>
    </row>
    <row r="7" spans="1:5" x14ac:dyDescent="0.2">
      <c r="A7" t="s">
        <v>7</v>
      </c>
      <c r="B7" s="1">
        <v>989948</v>
      </c>
      <c r="C7">
        <f t="shared" si="0"/>
        <v>13.805407695478747</v>
      </c>
      <c r="D7">
        <f t="shared" si="1"/>
        <v>-1.6491133692007414</v>
      </c>
      <c r="E7">
        <f t="shared" si="2"/>
        <v>1.6491133692007414</v>
      </c>
    </row>
    <row r="8" spans="1:5" x14ac:dyDescent="0.2">
      <c r="A8" t="s">
        <v>29</v>
      </c>
      <c r="B8" s="1">
        <v>20201249</v>
      </c>
      <c r="C8">
        <f t="shared" si="0"/>
        <v>16.821254992143103</v>
      </c>
      <c r="D8">
        <f t="shared" si="1"/>
        <v>1.5868079302114617</v>
      </c>
      <c r="E8">
        <f t="shared" si="2"/>
        <v>1.5868079302114617</v>
      </c>
    </row>
    <row r="9" spans="1:5" x14ac:dyDescent="0.2">
      <c r="A9" t="s">
        <v>67</v>
      </c>
      <c r="B9" s="1">
        <f>ROUND(39538223/2,0)</f>
        <v>19769112</v>
      </c>
      <c r="C9">
        <f t="shared" si="0"/>
        <v>16.799631277597808</v>
      </c>
      <c r="D9">
        <f t="shared" si="1"/>
        <v>1.5636062785406613</v>
      </c>
      <c r="E9">
        <f t="shared" si="2"/>
        <v>1.5636062785406613</v>
      </c>
    </row>
    <row r="10" spans="1:5" x14ac:dyDescent="0.2">
      <c r="A10" t="s">
        <v>68</v>
      </c>
      <c r="B10" s="1">
        <f>ROUND(39538223/2,0)</f>
        <v>19769112</v>
      </c>
      <c r="C10">
        <f t="shared" si="0"/>
        <v>16.799631277597808</v>
      </c>
      <c r="D10">
        <f t="shared" si="1"/>
        <v>1.5636062785406613</v>
      </c>
      <c r="E10">
        <f t="shared" si="2"/>
        <v>1.5636062785406613</v>
      </c>
    </row>
    <row r="11" spans="1:5" x14ac:dyDescent="0.2">
      <c r="A11" t="s">
        <v>35</v>
      </c>
      <c r="B11" s="1">
        <v>1097379</v>
      </c>
      <c r="C11">
        <f t="shared" si="0"/>
        <v>13.908435167283947</v>
      </c>
      <c r="D11">
        <f t="shared" si="1"/>
        <v>-1.5385677222749907</v>
      </c>
      <c r="E11">
        <f t="shared" si="2"/>
        <v>1.5385677222749907</v>
      </c>
    </row>
    <row r="12" spans="1:5" x14ac:dyDescent="0.2">
      <c r="A12" t="s">
        <v>17</v>
      </c>
      <c r="B12" s="1">
        <v>1362359</v>
      </c>
      <c r="C12">
        <f t="shared" si="0"/>
        <v>14.124728313925933</v>
      </c>
      <c r="D12">
        <f t="shared" si="1"/>
        <v>-1.306491117829595</v>
      </c>
      <c r="E12">
        <f t="shared" si="2"/>
        <v>1.306491117829595</v>
      </c>
    </row>
    <row r="13" spans="1:5" x14ac:dyDescent="0.2">
      <c r="A13" t="s">
        <v>26</v>
      </c>
      <c r="B13" s="1">
        <v>1377529</v>
      </c>
      <c r="C13">
        <f t="shared" si="0"/>
        <v>14.135801872419181</v>
      </c>
      <c r="D13">
        <f t="shared" si="1"/>
        <v>-1.2946094937738213</v>
      </c>
      <c r="E13">
        <f t="shared" si="2"/>
        <v>1.2946094937738213</v>
      </c>
    </row>
    <row r="14" spans="1:5" x14ac:dyDescent="0.2">
      <c r="A14" t="s">
        <v>48</v>
      </c>
      <c r="B14" s="1">
        <v>13002700</v>
      </c>
      <c r="C14">
        <f t="shared" si="0"/>
        <v>16.380667586168443</v>
      </c>
      <c r="D14">
        <f t="shared" si="1"/>
        <v>1.1140697472062868</v>
      </c>
      <c r="E14">
        <f t="shared" si="2"/>
        <v>1.1140697472062868</v>
      </c>
    </row>
    <row r="15" spans="1:5" x14ac:dyDescent="0.2">
      <c r="A15" t="s">
        <v>12</v>
      </c>
      <c r="B15" s="1">
        <v>12812508</v>
      </c>
      <c r="C15">
        <f t="shared" si="0"/>
        <v>16.365932439252951</v>
      </c>
      <c r="D15">
        <f t="shared" si="1"/>
        <v>1.0982593393628446</v>
      </c>
      <c r="E15">
        <f t="shared" si="2"/>
        <v>1.0982593393628446</v>
      </c>
    </row>
    <row r="16" spans="1:5" x14ac:dyDescent="0.2">
      <c r="A16" t="s">
        <v>69</v>
      </c>
      <c r="B16" s="1">
        <f>1084225+576851</f>
        <v>1661076</v>
      </c>
      <c r="C16">
        <f t="shared" si="0"/>
        <v>14.322976143117613</v>
      </c>
      <c r="D16">
        <f t="shared" si="1"/>
        <v>-1.0937766432760834</v>
      </c>
      <c r="E16">
        <f t="shared" si="2"/>
        <v>1.0937766432760834</v>
      </c>
    </row>
    <row r="17" spans="1:5" x14ac:dyDescent="0.2">
      <c r="A17" t="s">
        <v>43</v>
      </c>
      <c r="B17" s="1">
        <v>1793716</v>
      </c>
      <c r="C17">
        <f t="shared" si="0"/>
        <v>14.399800003606593</v>
      </c>
      <c r="D17">
        <f t="shared" si="1"/>
        <v>-1.0113467514396099</v>
      </c>
      <c r="E17">
        <f t="shared" si="2"/>
        <v>1.0113467514396099</v>
      </c>
    </row>
    <row r="18" spans="1:5" x14ac:dyDescent="0.2">
      <c r="A18" t="s">
        <v>32</v>
      </c>
      <c r="B18" s="1">
        <v>11799448</v>
      </c>
      <c r="C18">
        <f t="shared" si="0"/>
        <v>16.283563308680673</v>
      </c>
      <c r="D18">
        <f t="shared" si="1"/>
        <v>1.0098795250639896</v>
      </c>
      <c r="E18">
        <f t="shared" si="2"/>
        <v>1.0098795250639896</v>
      </c>
    </row>
    <row r="19" spans="1:5" x14ac:dyDescent="0.2">
      <c r="A19" t="s">
        <v>11</v>
      </c>
      <c r="B19" s="1">
        <v>1839106</v>
      </c>
      <c r="C19">
        <f t="shared" si="0"/>
        <v>14.424790141947087</v>
      </c>
      <c r="D19">
        <f t="shared" si="1"/>
        <v>-0.98453301951733996</v>
      </c>
      <c r="E19">
        <f t="shared" si="2"/>
        <v>0.98453301951733996</v>
      </c>
    </row>
    <row r="20" spans="1:5" x14ac:dyDescent="0.2">
      <c r="A20" t="s">
        <v>24</v>
      </c>
      <c r="B20" s="1">
        <v>1961504</v>
      </c>
      <c r="C20">
        <f t="shared" si="0"/>
        <v>14.489222083885336</v>
      </c>
      <c r="D20">
        <f t="shared" si="1"/>
        <v>-0.9153993158609659</v>
      </c>
      <c r="E20">
        <f t="shared" si="2"/>
        <v>0.9153993158609659</v>
      </c>
    </row>
    <row r="21" spans="1:5" x14ac:dyDescent="0.2">
      <c r="A21" t="s">
        <v>9</v>
      </c>
      <c r="B21" s="1">
        <v>10711908</v>
      </c>
      <c r="C21">
        <f t="shared" si="0"/>
        <v>16.186866577817383</v>
      </c>
      <c r="D21">
        <f t="shared" si="1"/>
        <v>0.90612658925383405</v>
      </c>
      <c r="E21">
        <f t="shared" si="2"/>
        <v>0.90612658925383405</v>
      </c>
    </row>
    <row r="22" spans="1:5" x14ac:dyDescent="0.2">
      <c r="A22" t="s">
        <v>30</v>
      </c>
      <c r="B22" s="1">
        <v>10439388</v>
      </c>
      <c r="C22">
        <f t="shared" si="0"/>
        <v>16.161096518010851</v>
      </c>
      <c r="D22">
        <f t="shared" si="1"/>
        <v>0.87847602302413208</v>
      </c>
      <c r="E22">
        <f t="shared" si="2"/>
        <v>0.87847602302413208</v>
      </c>
    </row>
    <row r="23" spans="1:5" x14ac:dyDescent="0.2">
      <c r="A23" t="s">
        <v>19</v>
      </c>
      <c r="B23" s="1">
        <v>10077331</v>
      </c>
      <c r="C23">
        <f t="shared" si="0"/>
        <v>16.125799003800591</v>
      </c>
      <c r="D23">
        <f t="shared" si="1"/>
        <v>0.84060275995288269</v>
      </c>
      <c r="E23">
        <f t="shared" si="2"/>
        <v>0.84060275995288269</v>
      </c>
    </row>
    <row r="24" spans="1:5" x14ac:dyDescent="0.2">
      <c r="A24" t="s">
        <v>28</v>
      </c>
      <c r="B24" s="1">
        <v>2117522</v>
      </c>
      <c r="C24">
        <f t="shared" si="0"/>
        <v>14.565757095064765</v>
      </c>
      <c r="D24">
        <f t="shared" si="1"/>
        <v>-0.83327935139851195</v>
      </c>
      <c r="E24">
        <f t="shared" si="2"/>
        <v>0.83327935139851195</v>
      </c>
    </row>
    <row r="25" spans="1:5" x14ac:dyDescent="0.2">
      <c r="A25" t="s">
        <v>27</v>
      </c>
      <c r="B25" s="1">
        <v>9288994</v>
      </c>
      <c r="C25">
        <f t="shared" si="0"/>
        <v>16.044340816444162</v>
      </c>
      <c r="D25">
        <f t="shared" si="1"/>
        <v>0.75320036269963964</v>
      </c>
      <c r="E25">
        <f t="shared" si="2"/>
        <v>0.75320036269963964</v>
      </c>
    </row>
    <row r="26" spans="1:5" x14ac:dyDescent="0.2">
      <c r="A26" t="s">
        <v>49</v>
      </c>
      <c r="B26" s="1">
        <v>8631393</v>
      </c>
      <c r="C26">
        <f t="shared" si="0"/>
        <v>15.970916463707058</v>
      </c>
      <c r="D26">
        <f t="shared" si="1"/>
        <v>0.67441804929128468</v>
      </c>
      <c r="E26">
        <f t="shared" si="2"/>
        <v>0.67441804929128468</v>
      </c>
    </row>
    <row r="27" spans="1:5" x14ac:dyDescent="0.2">
      <c r="A27" t="s">
        <v>42</v>
      </c>
      <c r="B27" s="1">
        <v>7705281</v>
      </c>
      <c r="C27">
        <f t="shared" si="0"/>
        <v>15.857416495896134</v>
      </c>
      <c r="D27">
        <f t="shared" si="1"/>
        <v>0.55263570184677357</v>
      </c>
      <c r="E27">
        <f t="shared" si="2"/>
        <v>0.55263570184677357</v>
      </c>
    </row>
    <row r="28" spans="1:5" x14ac:dyDescent="0.2">
      <c r="A28" t="s">
        <v>15</v>
      </c>
      <c r="B28" s="1">
        <v>2937880</v>
      </c>
      <c r="C28">
        <f t="shared" si="0"/>
        <v>14.893198790770176</v>
      </c>
      <c r="D28">
        <f t="shared" si="1"/>
        <v>-0.48194340722762408</v>
      </c>
      <c r="E28">
        <f t="shared" si="2"/>
        <v>0.48194340722762408</v>
      </c>
    </row>
    <row r="29" spans="1:5" x14ac:dyDescent="0.2">
      <c r="A29" t="s">
        <v>21</v>
      </c>
      <c r="B29" s="1">
        <v>2961279</v>
      </c>
      <c r="C29">
        <f t="shared" si="0"/>
        <v>14.901131827568852</v>
      </c>
      <c r="D29">
        <f t="shared" si="1"/>
        <v>-0.4734314766752224</v>
      </c>
      <c r="E29">
        <f t="shared" si="2"/>
        <v>0.4734314766752224</v>
      </c>
    </row>
    <row r="30" spans="1:5" x14ac:dyDescent="0.2">
      <c r="A30" t="s">
        <v>2</v>
      </c>
      <c r="B30" s="1">
        <v>7151502</v>
      </c>
      <c r="C30">
        <f t="shared" si="0"/>
        <v>15.782832962538663</v>
      </c>
      <c r="D30">
        <f t="shared" si="1"/>
        <v>0.47260961947721913</v>
      </c>
      <c r="E30">
        <f t="shared" si="2"/>
        <v>0.47260961947721913</v>
      </c>
    </row>
    <row r="31" spans="1:5" x14ac:dyDescent="0.2">
      <c r="A31" t="s">
        <v>3</v>
      </c>
      <c r="B31" s="1">
        <v>3011524</v>
      </c>
      <c r="C31">
        <f t="shared" si="0"/>
        <v>14.917956820884596</v>
      </c>
      <c r="D31">
        <f t="shared" si="1"/>
        <v>-0.45537872105556565</v>
      </c>
      <c r="E31">
        <f t="shared" si="2"/>
        <v>0.45537872105556565</v>
      </c>
    </row>
    <row r="32" spans="1:5" x14ac:dyDescent="0.2">
      <c r="A32" t="s">
        <v>47</v>
      </c>
      <c r="B32" s="1">
        <v>7029917</v>
      </c>
      <c r="C32">
        <f t="shared" si="0"/>
        <v>15.765685457173765</v>
      </c>
      <c r="D32">
        <f t="shared" si="1"/>
        <v>0.45421081728871632</v>
      </c>
      <c r="E32">
        <f t="shared" si="2"/>
        <v>0.45421081728871632</v>
      </c>
    </row>
    <row r="33" spans="1:5" x14ac:dyDescent="0.2">
      <c r="A33" t="s">
        <v>38</v>
      </c>
      <c r="B33" s="1">
        <v>6910840</v>
      </c>
      <c r="C33">
        <f t="shared" si="0"/>
        <v>15.748601751307918</v>
      </c>
      <c r="D33">
        <f t="shared" si="1"/>
        <v>0.43588047021002596</v>
      </c>
      <c r="E33">
        <f t="shared" si="2"/>
        <v>0.43588047021002596</v>
      </c>
    </row>
    <row r="34" spans="1:5" x14ac:dyDescent="0.2">
      <c r="A34" t="s">
        <v>25</v>
      </c>
      <c r="B34" s="1">
        <v>3104614</v>
      </c>
      <c r="C34">
        <f t="shared" si="0"/>
        <v>14.948399950001921</v>
      </c>
      <c r="D34">
        <f t="shared" si="1"/>
        <v>-0.42271407983169967</v>
      </c>
      <c r="E34">
        <f t="shared" si="2"/>
        <v>0.42271407983169967</v>
      </c>
    </row>
    <row r="35" spans="1:5" x14ac:dyDescent="0.2">
      <c r="A35" t="s">
        <v>13</v>
      </c>
      <c r="B35" s="1">
        <v>6785528</v>
      </c>
      <c r="C35">
        <f t="shared" si="0"/>
        <v>15.730302666941148</v>
      </c>
      <c r="D35">
        <f t="shared" si="1"/>
        <v>0.41624605538813952</v>
      </c>
      <c r="E35">
        <f t="shared" si="2"/>
        <v>0.41624605538813952</v>
      </c>
    </row>
    <row r="36" spans="1:5" x14ac:dyDescent="0.2">
      <c r="A36" t="s">
        <v>14</v>
      </c>
      <c r="B36" s="1">
        <v>3190369</v>
      </c>
      <c r="C36">
        <f t="shared" si="0"/>
        <v>14.9756471420525</v>
      </c>
      <c r="D36">
        <f t="shared" si="1"/>
        <v>-0.39347859128320367</v>
      </c>
      <c r="E36">
        <f t="shared" si="2"/>
        <v>0.39347859128320367</v>
      </c>
    </row>
    <row r="37" spans="1:5" x14ac:dyDescent="0.2">
      <c r="A37" t="s">
        <v>40</v>
      </c>
      <c r="B37" s="1">
        <v>3271616</v>
      </c>
      <c r="C37">
        <f t="shared" si="0"/>
        <v>15.000794610404418</v>
      </c>
      <c r="D37">
        <f t="shared" si="1"/>
        <v>-0.36649604858077006</v>
      </c>
      <c r="E37">
        <f t="shared" si="2"/>
        <v>0.36649604858077006</v>
      </c>
    </row>
    <row r="38" spans="1:5" x14ac:dyDescent="0.2">
      <c r="A38" t="s">
        <v>18</v>
      </c>
      <c r="B38" s="1">
        <v>6177224</v>
      </c>
      <c r="C38">
        <f t="shared" si="0"/>
        <v>15.636379537578891</v>
      </c>
      <c r="D38">
        <f t="shared" si="1"/>
        <v>0.31546911779354425</v>
      </c>
      <c r="E38">
        <f t="shared" si="2"/>
        <v>0.31546911779354425</v>
      </c>
    </row>
    <row r="39" spans="1:5" x14ac:dyDescent="0.2">
      <c r="A39" t="s">
        <v>22</v>
      </c>
      <c r="B39" s="1">
        <v>6154913</v>
      </c>
      <c r="C39">
        <f t="shared" si="0"/>
        <v>15.632761182651077</v>
      </c>
      <c r="D39">
        <f t="shared" si="1"/>
        <v>0.31158672235770818</v>
      </c>
      <c r="E39">
        <f t="shared" si="2"/>
        <v>0.31158672235770818</v>
      </c>
    </row>
    <row r="40" spans="1:5" x14ac:dyDescent="0.2">
      <c r="A40" t="s">
        <v>44</v>
      </c>
      <c r="B40" s="1">
        <v>5893718</v>
      </c>
      <c r="C40">
        <f t="shared" si="0"/>
        <v>15.589397595868784</v>
      </c>
      <c r="D40">
        <f t="shared" si="1"/>
        <v>0.26505878500393937</v>
      </c>
      <c r="E40">
        <f t="shared" si="2"/>
        <v>0.26505878500393937</v>
      </c>
    </row>
    <row r="41" spans="1:5" x14ac:dyDescent="0.2">
      <c r="A41" t="s">
        <v>6</v>
      </c>
      <c r="B41" s="1">
        <v>3605944</v>
      </c>
      <c r="C41">
        <f t="shared" si="0"/>
        <v>15.098094152952045</v>
      </c>
      <c r="D41">
        <f t="shared" si="1"/>
        <v>-0.26209631239347281</v>
      </c>
      <c r="E41">
        <f t="shared" si="2"/>
        <v>0.26209631239347281</v>
      </c>
    </row>
    <row r="42" spans="1:5" x14ac:dyDescent="0.2">
      <c r="A42" t="s">
        <v>5</v>
      </c>
      <c r="B42" s="1">
        <v>5773714</v>
      </c>
      <c r="C42">
        <f t="shared" si="0"/>
        <v>15.568826105591688</v>
      </c>
      <c r="D42">
        <f t="shared" si="1"/>
        <v>0.24298614106671762</v>
      </c>
      <c r="E42">
        <f t="shared" si="2"/>
        <v>0.24298614106671762</v>
      </c>
    </row>
    <row r="43" spans="1:5" x14ac:dyDescent="0.2">
      <c r="A43" t="s">
        <v>20</v>
      </c>
      <c r="B43" s="1">
        <v>5706494</v>
      </c>
      <c r="C43">
        <f t="shared" si="0"/>
        <v>15.557115382542662</v>
      </c>
      <c r="D43">
        <f t="shared" si="1"/>
        <v>0.23042085694647269</v>
      </c>
      <c r="E43">
        <f t="shared" si="2"/>
        <v>0.23042085694647269</v>
      </c>
    </row>
    <row r="44" spans="1:5" x14ac:dyDescent="0.2">
      <c r="A44" t="s">
        <v>33</v>
      </c>
      <c r="B44" s="1">
        <v>3959353</v>
      </c>
      <c r="C44">
        <f t="shared" si="0"/>
        <v>15.191591186043686</v>
      </c>
      <c r="D44">
        <f t="shared" si="1"/>
        <v>-0.16177656439173585</v>
      </c>
      <c r="E44">
        <f t="shared" si="2"/>
        <v>0.16177656439173585</v>
      </c>
    </row>
    <row r="45" spans="1:5" x14ac:dyDescent="0.2">
      <c r="A45" t="s">
        <v>36</v>
      </c>
      <c r="B45" s="1">
        <v>5118425</v>
      </c>
      <c r="C45">
        <f t="shared" si="0"/>
        <v>15.448357332504319</v>
      </c>
      <c r="D45">
        <f t="shared" si="1"/>
        <v>0.11372645700425288</v>
      </c>
      <c r="E45">
        <f t="shared" si="2"/>
        <v>0.11372645700425288</v>
      </c>
    </row>
    <row r="46" spans="1:5" x14ac:dyDescent="0.2">
      <c r="A46" t="s">
        <v>0</v>
      </c>
      <c r="B46" s="1">
        <v>5024279</v>
      </c>
      <c r="C46">
        <f t="shared" si="0"/>
        <v>15.429792519027737</v>
      </c>
      <c r="D46">
        <f t="shared" si="1"/>
        <v>9.3806922147521288E-2</v>
      </c>
      <c r="E46">
        <f t="shared" si="2"/>
        <v>9.3806922147521288E-2</v>
      </c>
    </row>
    <row r="47" spans="1:5" x14ac:dyDescent="0.2">
      <c r="A47" t="s">
        <v>34</v>
      </c>
      <c r="B47" s="1">
        <v>4237256</v>
      </c>
      <c r="C47">
        <f t="shared" si="0"/>
        <v>15.259426447892043</v>
      </c>
      <c r="D47">
        <f t="shared" si="1"/>
        <v>-8.8991191966186309E-2</v>
      </c>
      <c r="E47">
        <f t="shared" si="2"/>
        <v>8.8991191966186309E-2</v>
      </c>
    </row>
    <row r="48" spans="1:5" x14ac:dyDescent="0.2">
      <c r="A48" t="s">
        <v>46</v>
      </c>
      <c r="B48" s="1">
        <v>4505836</v>
      </c>
      <c r="C48">
        <f t="shared" si="0"/>
        <v>15.320884003395424</v>
      </c>
      <c r="D48">
        <f t="shared" si="1"/>
        <v>-2.3048923243509933E-2</v>
      </c>
      <c r="E48">
        <f t="shared" si="2"/>
        <v>2.3048923243509933E-2</v>
      </c>
    </row>
    <row r="49" spans="1:5" x14ac:dyDescent="0.2">
      <c r="A49" t="s">
        <v>16</v>
      </c>
      <c r="B49" s="1">
        <v>4657757</v>
      </c>
      <c r="C49">
        <f t="shared" si="0"/>
        <v>15.35404455975303</v>
      </c>
      <c r="D49">
        <f t="shared" si="1"/>
        <v>1.2531442757321383E-2</v>
      </c>
      <c r="E49">
        <f t="shared" si="2"/>
        <v>1.2531442757321383E-2</v>
      </c>
    </row>
  </sheetData>
  <sortState xmlns:xlrd2="http://schemas.microsoft.com/office/spreadsheetml/2017/richdata2" ref="A2:E49">
    <sortCondition descending="1" ref="E2:E49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9EF1-91D2-4636-B69A-EC143438B1A2}">
  <dimension ref="A1:E48"/>
  <sheetViews>
    <sheetView workbookViewId="0"/>
  </sheetViews>
  <sheetFormatPr defaultRowHeight="15" x14ac:dyDescent="0.2"/>
  <cols>
    <col min="1" max="1" width="21.1093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31</v>
      </c>
      <c r="B2" s="1">
        <v>779094</v>
      </c>
      <c r="C2">
        <f t="shared" ref="C2:C48" si="0">LN(B2)</f>
        <v>13.565886985095609</v>
      </c>
      <c r="D2">
        <f t="shared" ref="D2:D48" si="1">(C2-AVERAGE(C:C))/_xlfn.STDEV.P(C:C)</f>
        <v>-2.060726289358759</v>
      </c>
      <c r="E2">
        <f t="shared" ref="E2:E48" si="2">ABS(D2)</f>
        <v>2.060726289358759</v>
      </c>
    </row>
    <row r="3" spans="1:5" x14ac:dyDescent="0.2">
      <c r="A3" t="s">
        <v>39</v>
      </c>
      <c r="B3" s="1">
        <v>29145505</v>
      </c>
      <c r="C3">
        <f t="shared" si="0"/>
        <v>17.18781125646899</v>
      </c>
      <c r="D3">
        <f t="shared" si="1"/>
        <v>2.0256447158164033</v>
      </c>
      <c r="E3">
        <f t="shared" si="2"/>
        <v>2.0256447158164033</v>
      </c>
    </row>
    <row r="4" spans="1:5" x14ac:dyDescent="0.2">
      <c r="A4" t="s">
        <v>37</v>
      </c>
      <c r="B4" s="1">
        <v>886667</v>
      </c>
      <c r="C4">
        <f t="shared" si="0"/>
        <v>13.695224768029551</v>
      </c>
      <c r="D4">
        <f t="shared" si="1"/>
        <v>-1.9148032588215997</v>
      </c>
      <c r="E4">
        <f t="shared" si="2"/>
        <v>1.9148032588215997</v>
      </c>
    </row>
    <row r="5" spans="1:5" x14ac:dyDescent="0.2">
      <c r="A5" t="s">
        <v>7</v>
      </c>
      <c r="B5" s="1">
        <v>989948</v>
      </c>
      <c r="C5">
        <f t="shared" si="0"/>
        <v>13.805407695478747</v>
      </c>
      <c r="D5">
        <f t="shared" si="1"/>
        <v>-1.7904913499414652</v>
      </c>
      <c r="E5">
        <f t="shared" si="2"/>
        <v>1.7904913499414652</v>
      </c>
    </row>
    <row r="6" spans="1:5" x14ac:dyDescent="0.2">
      <c r="A6" t="s">
        <v>8</v>
      </c>
      <c r="B6" s="1">
        <v>21538187</v>
      </c>
      <c r="C6">
        <f t="shared" si="0"/>
        <v>16.88533805716218</v>
      </c>
      <c r="D6">
        <f t="shared" si="1"/>
        <v>1.6843847614714058</v>
      </c>
      <c r="E6">
        <f t="shared" si="2"/>
        <v>1.6843847614714058</v>
      </c>
    </row>
    <row r="7" spans="1:5" x14ac:dyDescent="0.2">
      <c r="A7" t="s">
        <v>35</v>
      </c>
      <c r="B7" s="1">
        <v>1097379</v>
      </c>
      <c r="C7">
        <f t="shared" si="0"/>
        <v>13.908435167283947</v>
      </c>
      <c r="D7">
        <f t="shared" si="1"/>
        <v>-1.6742524553713058</v>
      </c>
      <c r="E7">
        <f t="shared" si="2"/>
        <v>1.6742524553713058</v>
      </c>
    </row>
    <row r="8" spans="1:5" x14ac:dyDescent="0.2">
      <c r="A8" t="s">
        <v>29</v>
      </c>
      <c r="B8" s="1">
        <v>20201249</v>
      </c>
      <c r="C8">
        <f t="shared" si="0"/>
        <v>16.821254992143103</v>
      </c>
      <c r="D8">
        <f t="shared" si="1"/>
        <v>1.6120841943705337</v>
      </c>
      <c r="E8">
        <f t="shared" si="2"/>
        <v>1.6120841943705337</v>
      </c>
    </row>
    <row r="9" spans="1:5" x14ac:dyDescent="0.2">
      <c r="A9" t="s">
        <v>67</v>
      </c>
      <c r="B9" s="1">
        <f>ROUND(39538223/2,0)</f>
        <v>19769112</v>
      </c>
      <c r="C9">
        <f t="shared" si="0"/>
        <v>16.799631277597808</v>
      </c>
      <c r="D9">
        <f t="shared" si="1"/>
        <v>1.5876876268220423</v>
      </c>
      <c r="E9">
        <f t="shared" si="2"/>
        <v>1.5876876268220423</v>
      </c>
    </row>
    <row r="10" spans="1:5" x14ac:dyDescent="0.2">
      <c r="A10" t="s">
        <v>68</v>
      </c>
      <c r="B10" s="1">
        <f>ROUND(39538223/2,0)</f>
        <v>19769112</v>
      </c>
      <c r="C10">
        <f t="shared" si="0"/>
        <v>16.799631277597808</v>
      </c>
      <c r="D10">
        <f t="shared" si="1"/>
        <v>1.5876876268220423</v>
      </c>
      <c r="E10">
        <f t="shared" si="2"/>
        <v>1.5876876268220423</v>
      </c>
    </row>
    <row r="11" spans="1:5" x14ac:dyDescent="0.2">
      <c r="A11" t="s">
        <v>17</v>
      </c>
      <c r="B11" s="1">
        <v>1362359</v>
      </c>
      <c r="C11">
        <f t="shared" si="0"/>
        <v>14.124728313925933</v>
      </c>
      <c r="D11">
        <f t="shared" si="1"/>
        <v>-1.430223597550718</v>
      </c>
      <c r="E11">
        <f t="shared" si="2"/>
        <v>1.430223597550718</v>
      </c>
    </row>
    <row r="12" spans="1:5" x14ac:dyDescent="0.2">
      <c r="A12" t="s">
        <v>69</v>
      </c>
      <c r="B12" s="1">
        <f>1084225+576851</f>
        <v>1661076</v>
      </c>
      <c r="C12">
        <f t="shared" si="0"/>
        <v>14.322976143117613</v>
      </c>
      <c r="D12">
        <f t="shared" si="1"/>
        <v>-1.2065540450284031</v>
      </c>
      <c r="E12">
        <f t="shared" si="2"/>
        <v>1.2065540450284031</v>
      </c>
    </row>
    <row r="13" spans="1:5" x14ac:dyDescent="0.2">
      <c r="A13" t="s">
        <v>43</v>
      </c>
      <c r="B13" s="1">
        <v>1793716</v>
      </c>
      <c r="C13">
        <f t="shared" si="0"/>
        <v>14.399800003606593</v>
      </c>
      <c r="D13">
        <f t="shared" si="1"/>
        <v>-1.11987890427822</v>
      </c>
      <c r="E13">
        <f t="shared" si="2"/>
        <v>1.11987890427822</v>
      </c>
    </row>
    <row r="14" spans="1:5" x14ac:dyDescent="0.2">
      <c r="A14" t="s">
        <v>48</v>
      </c>
      <c r="B14" s="1">
        <v>13002700</v>
      </c>
      <c r="C14">
        <f t="shared" si="0"/>
        <v>16.380667586168443</v>
      </c>
      <c r="D14">
        <f t="shared" si="1"/>
        <v>1.114999367045443</v>
      </c>
      <c r="E14">
        <f t="shared" si="2"/>
        <v>1.114999367045443</v>
      </c>
    </row>
    <row r="15" spans="1:5" x14ac:dyDescent="0.2">
      <c r="A15" t="s">
        <v>12</v>
      </c>
      <c r="B15" s="1">
        <v>12812508</v>
      </c>
      <c r="C15">
        <f t="shared" si="0"/>
        <v>16.365932439252951</v>
      </c>
      <c r="D15">
        <f t="shared" si="1"/>
        <v>1.0983747021985362</v>
      </c>
      <c r="E15">
        <f t="shared" si="2"/>
        <v>1.0983747021985362</v>
      </c>
    </row>
    <row r="16" spans="1:5" x14ac:dyDescent="0.2">
      <c r="A16" t="s">
        <v>11</v>
      </c>
      <c r="B16" s="1">
        <v>1839106</v>
      </c>
      <c r="C16">
        <f t="shared" si="0"/>
        <v>14.424790141947087</v>
      </c>
      <c r="D16">
        <f t="shared" si="1"/>
        <v>-1.0916842295477107</v>
      </c>
      <c r="E16">
        <f t="shared" si="2"/>
        <v>1.0916842295477107</v>
      </c>
    </row>
    <row r="17" spans="1:5" x14ac:dyDescent="0.2">
      <c r="A17" t="s">
        <v>24</v>
      </c>
      <c r="B17" s="1">
        <v>1961504</v>
      </c>
      <c r="C17">
        <f t="shared" si="0"/>
        <v>14.489222083885336</v>
      </c>
      <c r="D17">
        <f t="shared" si="1"/>
        <v>-1.0189900483290202</v>
      </c>
      <c r="E17">
        <f t="shared" si="2"/>
        <v>1.0189900483290202</v>
      </c>
    </row>
    <row r="18" spans="1:5" x14ac:dyDescent="0.2">
      <c r="A18" t="s">
        <v>32</v>
      </c>
      <c r="B18" s="1">
        <v>11799448</v>
      </c>
      <c r="C18">
        <f t="shared" si="0"/>
        <v>16.283563308680673</v>
      </c>
      <c r="D18">
        <f t="shared" si="1"/>
        <v>1.0054432100764177</v>
      </c>
      <c r="E18">
        <f t="shared" si="2"/>
        <v>1.0054432100764177</v>
      </c>
    </row>
    <row r="19" spans="1:5" x14ac:dyDescent="0.2">
      <c r="A19" t="s">
        <v>70</v>
      </c>
      <c r="B19" s="1">
        <f>1377529+643077</f>
        <v>2020606</v>
      </c>
      <c r="C19">
        <f t="shared" si="0"/>
        <v>14.518908024386386</v>
      </c>
      <c r="D19">
        <f t="shared" si="1"/>
        <v>-0.9854974191529694</v>
      </c>
      <c r="E19">
        <f t="shared" si="2"/>
        <v>0.9854974191529694</v>
      </c>
    </row>
    <row r="20" spans="1:5" x14ac:dyDescent="0.2">
      <c r="A20" t="s">
        <v>28</v>
      </c>
      <c r="B20" s="1">
        <v>2117522</v>
      </c>
      <c r="C20">
        <f t="shared" si="0"/>
        <v>14.565757095064765</v>
      </c>
      <c r="D20">
        <f t="shared" si="1"/>
        <v>-0.93264079662426702</v>
      </c>
      <c r="E20">
        <f t="shared" si="2"/>
        <v>0.93264079662426702</v>
      </c>
    </row>
    <row r="21" spans="1:5" x14ac:dyDescent="0.2">
      <c r="A21" t="s">
        <v>9</v>
      </c>
      <c r="B21" s="1">
        <v>10711908</v>
      </c>
      <c r="C21">
        <f t="shared" si="0"/>
        <v>16.186866577817383</v>
      </c>
      <c r="D21">
        <f t="shared" si="1"/>
        <v>0.89634686026644717</v>
      </c>
      <c r="E21">
        <f t="shared" si="2"/>
        <v>0.89634686026644717</v>
      </c>
    </row>
    <row r="22" spans="1:5" x14ac:dyDescent="0.2">
      <c r="A22" t="s">
        <v>30</v>
      </c>
      <c r="B22" s="1">
        <v>10439388</v>
      </c>
      <c r="C22">
        <f t="shared" si="0"/>
        <v>16.161096518010851</v>
      </c>
      <c r="D22">
        <f t="shared" si="1"/>
        <v>0.8672722531501823</v>
      </c>
      <c r="E22">
        <f t="shared" si="2"/>
        <v>0.8672722531501823</v>
      </c>
    </row>
    <row r="23" spans="1:5" x14ac:dyDescent="0.2">
      <c r="A23" t="s">
        <v>19</v>
      </c>
      <c r="B23" s="1">
        <v>10077331</v>
      </c>
      <c r="C23">
        <f t="shared" si="0"/>
        <v>16.125799003800591</v>
      </c>
      <c r="D23">
        <f t="shared" si="1"/>
        <v>0.82744846672715155</v>
      </c>
      <c r="E23">
        <f t="shared" si="2"/>
        <v>0.82744846672715155</v>
      </c>
    </row>
    <row r="24" spans="1:5" x14ac:dyDescent="0.2">
      <c r="A24" t="s">
        <v>27</v>
      </c>
      <c r="B24" s="1">
        <v>9288994</v>
      </c>
      <c r="C24">
        <f t="shared" si="0"/>
        <v>16.044340816444162</v>
      </c>
      <c r="D24">
        <f t="shared" si="1"/>
        <v>0.73554472992670838</v>
      </c>
      <c r="E24">
        <f t="shared" si="2"/>
        <v>0.73554472992670838</v>
      </c>
    </row>
    <row r="25" spans="1:5" x14ac:dyDescent="0.2">
      <c r="A25" t="s">
        <v>49</v>
      </c>
      <c r="B25" s="1">
        <v>8631393</v>
      </c>
      <c r="C25">
        <f t="shared" si="0"/>
        <v>15.970916463707058</v>
      </c>
      <c r="D25">
        <f t="shared" si="1"/>
        <v>0.65270502273843878</v>
      </c>
      <c r="E25">
        <f t="shared" si="2"/>
        <v>0.65270502273843878</v>
      </c>
    </row>
    <row r="26" spans="1:5" x14ac:dyDescent="0.2">
      <c r="A26" t="s">
        <v>15</v>
      </c>
      <c r="B26" s="1">
        <v>2937880</v>
      </c>
      <c r="C26">
        <f t="shared" si="0"/>
        <v>14.893198790770176</v>
      </c>
      <c r="D26">
        <f t="shared" si="1"/>
        <v>-0.5632105846809855</v>
      </c>
      <c r="E26">
        <f t="shared" si="2"/>
        <v>0.5632105846809855</v>
      </c>
    </row>
    <row r="27" spans="1:5" x14ac:dyDescent="0.2">
      <c r="A27" t="s">
        <v>21</v>
      </c>
      <c r="B27" s="1">
        <v>2961279</v>
      </c>
      <c r="C27">
        <f t="shared" si="0"/>
        <v>14.901131827568852</v>
      </c>
      <c r="D27">
        <f t="shared" si="1"/>
        <v>-0.55426027839951175</v>
      </c>
      <c r="E27">
        <f t="shared" si="2"/>
        <v>0.55426027839951175</v>
      </c>
    </row>
    <row r="28" spans="1:5" x14ac:dyDescent="0.2">
      <c r="A28" t="s">
        <v>3</v>
      </c>
      <c r="B28" s="1">
        <v>3011524</v>
      </c>
      <c r="C28">
        <f t="shared" si="0"/>
        <v>14.917956820884596</v>
      </c>
      <c r="D28">
        <f t="shared" si="1"/>
        <v>-0.53527778188760855</v>
      </c>
      <c r="E28">
        <f t="shared" si="2"/>
        <v>0.53527778188760855</v>
      </c>
    </row>
    <row r="29" spans="1:5" x14ac:dyDescent="0.2">
      <c r="A29" t="s">
        <v>42</v>
      </c>
      <c r="B29" s="1">
        <v>7705281</v>
      </c>
      <c r="C29">
        <f t="shared" si="0"/>
        <v>15.857416495896134</v>
      </c>
      <c r="D29">
        <f t="shared" si="1"/>
        <v>0.52465072264811519</v>
      </c>
      <c r="E29">
        <f t="shared" si="2"/>
        <v>0.52465072264811519</v>
      </c>
    </row>
    <row r="30" spans="1:5" x14ac:dyDescent="0.2">
      <c r="A30" t="s">
        <v>25</v>
      </c>
      <c r="B30" s="1">
        <v>3104614</v>
      </c>
      <c r="C30">
        <f t="shared" si="0"/>
        <v>14.948399950001921</v>
      </c>
      <c r="D30">
        <f t="shared" si="1"/>
        <v>-0.50093086825524036</v>
      </c>
      <c r="E30">
        <f t="shared" si="2"/>
        <v>0.50093086825524036</v>
      </c>
    </row>
    <row r="31" spans="1:5" x14ac:dyDescent="0.2">
      <c r="A31" t="s">
        <v>14</v>
      </c>
      <c r="B31" s="1">
        <v>3190369</v>
      </c>
      <c r="C31">
        <f t="shared" si="0"/>
        <v>14.9756471420525</v>
      </c>
      <c r="D31">
        <f t="shared" si="1"/>
        <v>-0.47018971321565523</v>
      </c>
      <c r="E31">
        <f t="shared" si="2"/>
        <v>0.47018971321565523</v>
      </c>
    </row>
    <row r="32" spans="1:5" x14ac:dyDescent="0.2">
      <c r="A32" t="s">
        <v>40</v>
      </c>
      <c r="B32" s="1">
        <v>3271616</v>
      </c>
      <c r="C32">
        <f t="shared" si="0"/>
        <v>15.000794610404418</v>
      </c>
      <c r="D32">
        <f t="shared" si="1"/>
        <v>-0.44181753372558802</v>
      </c>
      <c r="E32">
        <f t="shared" si="2"/>
        <v>0.44181753372558802</v>
      </c>
    </row>
    <row r="33" spans="1:5" x14ac:dyDescent="0.2">
      <c r="A33" t="s">
        <v>2</v>
      </c>
      <c r="B33" s="1">
        <v>7151502</v>
      </c>
      <c r="C33">
        <f t="shared" si="0"/>
        <v>15.782832962538663</v>
      </c>
      <c r="D33">
        <f t="shared" si="1"/>
        <v>0.44050319074515898</v>
      </c>
      <c r="E33">
        <f t="shared" si="2"/>
        <v>0.44050319074515898</v>
      </c>
    </row>
    <row r="34" spans="1:5" x14ac:dyDescent="0.2">
      <c r="A34" t="s">
        <v>47</v>
      </c>
      <c r="B34" s="1">
        <v>7029917</v>
      </c>
      <c r="C34">
        <f t="shared" si="0"/>
        <v>15.765685457173765</v>
      </c>
      <c r="D34">
        <f t="shared" si="1"/>
        <v>0.42115682580649211</v>
      </c>
      <c r="E34">
        <f t="shared" si="2"/>
        <v>0.42115682580649211</v>
      </c>
    </row>
    <row r="35" spans="1:5" x14ac:dyDescent="0.2">
      <c r="A35" t="s">
        <v>38</v>
      </c>
      <c r="B35" s="1">
        <v>6910840</v>
      </c>
      <c r="C35">
        <f t="shared" si="0"/>
        <v>15.748601751307918</v>
      </c>
      <c r="D35">
        <f t="shared" si="1"/>
        <v>0.4018824415067157</v>
      </c>
      <c r="E35">
        <f t="shared" si="2"/>
        <v>0.4018824415067157</v>
      </c>
    </row>
    <row r="36" spans="1:5" x14ac:dyDescent="0.2">
      <c r="A36" t="s">
        <v>13</v>
      </c>
      <c r="B36" s="1">
        <v>6785528</v>
      </c>
      <c r="C36">
        <f t="shared" si="0"/>
        <v>15.730302666941148</v>
      </c>
      <c r="D36">
        <f t="shared" si="1"/>
        <v>0.3812368282428939</v>
      </c>
      <c r="E36">
        <f t="shared" si="2"/>
        <v>0.3812368282428939</v>
      </c>
    </row>
    <row r="37" spans="1:5" x14ac:dyDescent="0.2">
      <c r="A37" t="s">
        <v>6</v>
      </c>
      <c r="B37" s="1">
        <v>3605944</v>
      </c>
      <c r="C37">
        <f t="shared" si="0"/>
        <v>15.098094152952045</v>
      </c>
      <c r="D37">
        <f t="shared" si="1"/>
        <v>-0.33204107245996684</v>
      </c>
      <c r="E37">
        <f t="shared" si="2"/>
        <v>0.33204107245996684</v>
      </c>
    </row>
    <row r="38" spans="1:5" x14ac:dyDescent="0.2">
      <c r="A38" t="s">
        <v>18</v>
      </c>
      <c r="B38" s="1">
        <v>6177224</v>
      </c>
      <c r="C38">
        <f t="shared" si="0"/>
        <v>15.636379537578891</v>
      </c>
      <c r="D38">
        <f t="shared" si="1"/>
        <v>0.275269744509333</v>
      </c>
      <c r="E38">
        <f t="shared" si="2"/>
        <v>0.275269744509333</v>
      </c>
    </row>
    <row r="39" spans="1:5" x14ac:dyDescent="0.2">
      <c r="A39" t="s">
        <v>22</v>
      </c>
      <c r="B39" s="1">
        <v>6154913</v>
      </c>
      <c r="C39">
        <f t="shared" si="0"/>
        <v>15.632761182651077</v>
      </c>
      <c r="D39">
        <f t="shared" si="1"/>
        <v>0.27118740055191842</v>
      </c>
      <c r="E39">
        <f t="shared" si="2"/>
        <v>0.27118740055191842</v>
      </c>
    </row>
    <row r="40" spans="1:5" x14ac:dyDescent="0.2">
      <c r="A40" t="s">
        <v>33</v>
      </c>
      <c r="B40" s="1">
        <v>3959353</v>
      </c>
      <c r="C40">
        <f t="shared" si="0"/>
        <v>15.191591186043686</v>
      </c>
      <c r="D40">
        <f t="shared" si="1"/>
        <v>-0.22655472419053979</v>
      </c>
      <c r="E40">
        <f t="shared" si="2"/>
        <v>0.22655472419053979</v>
      </c>
    </row>
    <row r="41" spans="1:5" x14ac:dyDescent="0.2">
      <c r="A41" t="s">
        <v>44</v>
      </c>
      <c r="B41" s="1">
        <v>5893718</v>
      </c>
      <c r="C41">
        <f t="shared" si="0"/>
        <v>15.589397595868784</v>
      </c>
      <c r="D41">
        <f t="shared" si="1"/>
        <v>0.22226321262560145</v>
      </c>
      <c r="E41">
        <f t="shared" si="2"/>
        <v>0.22226321262560145</v>
      </c>
    </row>
    <row r="42" spans="1:5" x14ac:dyDescent="0.2">
      <c r="A42" t="s">
        <v>5</v>
      </c>
      <c r="B42" s="1">
        <v>5773714</v>
      </c>
      <c r="C42">
        <f t="shared" si="0"/>
        <v>15.568826105591688</v>
      </c>
      <c r="D42">
        <f t="shared" si="1"/>
        <v>0.19905379820852659</v>
      </c>
      <c r="E42">
        <f t="shared" si="2"/>
        <v>0.19905379820852659</v>
      </c>
    </row>
    <row r="43" spans="1:5" x14ac:dyDescent="0.2">
      <c r="A43" t="s">
        <v>20</v>
      </c>
      <c r="B43" s="1">
        <v>5706494</v>
      </c>
      <c r="C43">
        <f t="shared" si="0"/>
        <v>15.557115382542662</v>
      </c>
      <c r="D43">
        <f t="shared" si="1"/>
        <v>0.18584138526676452</v>
      </c>
      <c r="E43">
        <f t="shared" si="2"/>
        <v>0.18584138526676452</v>
      </c>
    </row>
    <row r="44" spans="1:5" x14ac:dyDescent="0.2">
      <c r="A44" t="s">
        <v>34</v>
      </c>
      <c r="B44" s="1">
        <v>4237256</v>
      </c>
      <c r="C44">
        <f t="shared" si="0"/>
        <v>15.259426447892043</v>
      </c>
      <c r="D44">
        <f t="shared" si="1"/>
        <v>-0.15002080841088156</v>
      </c>
      <c r="E44">
        <f t="shared" si="2"/>
        <v>0.15002080841088156</v>
      </c>
    </row>
    <row r="45" spans="1:5" x14ac:dyDescent="0.2">
      <c r="A45" t="s">
        <v>46</v>
      </c>
      <c r="B45" s="1">
        <v>4505836</v>
      </c>
      <c r="C45">
        <f t="shared" si="0"/>
        <v>15.320884003395424</v>
      </c>
      <c r="D45">
        <f t="shared" si="1"/>
        <v>-8.0682425263866958E-2</v>
      </c>
      <c r="E45">
        <f t="shared" si="2"/>
        <v>8.0682425263866958E-2</v>
      </c>
    </row>
    <row r="46" spans="1:5" x14ac:dyDescent="0.2">
      <c r="A46" t="s">
        <v>36</v>
      </c>
      <c r="B46" s="1">
        <v>5118425</v>
      </c>
      <c r="C46">
        <f t="shared" si="0"/>
        <v>15.448357332504319</v>
      </c>
      <c r="D46">
        <f t="shared" si="1"/>
        <v>6.3137068732958254E-2</v>
      </c>
      <c r="E46">
        <f t="shared" si="2"/>
        <v>6.3137068732958254E-2</v>
      </c>
    </row>
    <row r="47" spans="1:5" x14ac:dyDescent="0.2">
      <c r="A47" t="s">
        <v>16</v>
      </c>
      <c r="B47" s="1">
        <v>4657757</v>
      </c>
      <c r="C47">
        <f t="shared" si="0"/>
        <v>15.35404455975303</v>
      </c>
      <c r="D47">
        <f t="shared" si="1"/>
        <v>-4.3269623155827462E-2</v>
      </c>
      <c r="E47">
        <f t="shared" si="2"/>
        <v>4.3269623155827462E-2</v>
      </c>
    </row>
    <row r="48" spans="1:5" x14ac:dyDescent="0.2">
      <c r="A48" t="s">
        <v>0</v>
      </c>
      <c r="B48" s="1">
        <v>5024279</v>
      </c>
      <c r="C48">
        <f t="shared" si="0"/>
        <v>15.429792519027737</v>
      </c>
      <c r="D48">
        <f t="shared" si="1"/>
        <v>4.2191651373797837E-2</v>
      </c>
      <c r="E48">
        <f t="shared" si="2"/>
        <v>4.2191651373797837E-2</v>
      </c>
    </row>
  </sheetData>
  <sortState xmlns:xlrd2="http://schemas.microsoft.com/office/spreadsheetml/2017/richdata2" ref="A2:E48">
    <sortCondition descending="1" ref="E2:E48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93C0-B90D-4181-AF42-76699DCEA1DC}">
  <dimension ref="A1:E47"/>
  <sheetViews>
    <sheetView workbookViewId="0"/>
  </sheetViews>
  <sheetFormatPr defaultRowHeight="15" x14ac:dyDescent="0.2"/>
  <cols>
    <col min="1" max="1" width="21.1093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39</v>
      </c>
      <c r="B2" s="1">
        <v>29145505</v>
      </c>
      <c r="C2">
        <f t="shared" ref="C2:C47" si="0">LN(B2)</f>
        <v>17.18781125646899</v>
      </c>
      <c r="D2">
        <f t="shared" ref="D2:D47" si="1">(C2-AVERAGE(C:C))/_xlfn.STDEV.P(C:C)</f>
        <v>2.0980073534601398</v>
      </c>
      <c r="E2">
        <f t="shared" ref="E2:E47" si="2">ABS(D2)</f>
        <v>2.0980073534601398</v>
      </c>
    </row>
    <row r="3" spans="1:5" x14ac:dyDescent="0.2">
      <c r="A3" t="s">
        <v>7</v>
      </c>
      <c r="B3" s="1">
        <v>989948</v>
      </c>
      <c r="C3">
        <f t="shared" si="0"/>
        <v>13.805407695478747</v>
      </c>
      <c r="D3">
        <f t="shared" si="1"/>
        <v>-1.9756473203567644</v>
      </c>
      <c r="E3">
        <f t="shared" si="2"/>
        <v>1.9756473203567644</v>
      </c>
    </row>
    <row r="4" spans="1:5" x14ac:dyDescent="0.2">
      <c r="A4" t="s">
        <v>35</v>
      </c>
      <c r="B4" s="1">
        <v>1097379</v>
      </c>
      <c r="C4">
        <f t="shared" si="0"/>
        <v>13.908435167283947</v>
      </c>
      <c r="D4">
        <f t="shared" si="1"/>
        <v>-1.8515644501483612</v>
      </c>
      <c r="E4">
        <f t="shared" si="2"/>
        <v>1.8515644501483612</v>
      </c>
    </row>
    <row r="5" spans="1:5" x14ac:dyDescent="0.2">
      <c r="A5" t="s">
        <v>8</v>
      </c>
      <c r="B5" s="1">
        <v>21538187</v>
      </c>
      <c r="C5">
        <f t="shared" si="0"/>
        <v>16.88533805716218</v>
      </c>
      <c r="D5">
        <f t="shared" si="1"/>
        <v>1.7337186635263444</v>
      </c>
      <c r="E5">
        <f t="shared" si="2"/>
        <v>1.7337186635263444</v>
      </c>
    </row>
    <row r="6" spans="1:5" x14ac:dyDescent="0.2">
      <c r="A6" t="s">
        <v>29</v>
      </c>
      <c r="B6" s="1">
        <v>20201249</v>
      </c>
      <c r="C6">
        <f t="shared" si="0"/>
        <v>16.821254992143103</v>
      </c>
      <c r="D6">
        <f t="shared" si="1"/>
        <v>1.6565391452872356</v>
      </c>
      <c r="E6">
        <f t="shared" si="2"/>
        <v>1.6565391452872356</v>
      </c>
    </row>
    <row r="7" spans="1:5" x14ac:dyDescent="0.2">
      <c r="A7" t="s">
        <v>67</v>
      </c>
      <c r="B7" s="1">
        <f>ROUND(39538223/2,0)</f>
        <v>19769112</v>
      </c>
      <c r="C7">
        <f t="shared" si="0"/>
        <v>16.799631277597808</v>
      </c>
      <c r="D7">
        <f t="shared" si="1"/>
        <v>1.6304962606241951</v>
      </c>
      <c r="E7">
        <f t="shared" si="2"/>
        <v>1.6304962606241951</v>
      </c>
    </row>
    <row r="8" spans="1:5" x14ac:dyDescent="0.2">
      <c r="A8" t="s">
        <v>68</v>
      </c>
      <c r="B8" s="1">
        <f>ROUND(39538223/2,0)</f>
        <v>19769112</v>
      </c>
      <c r="C8">
        <f t="shared" si="0"/>
        <v>16.799631277597808</v>
      </c>
      <c r="D8">
        <f t="shared" si="1"/>
        <v>1.6304962606241951</v>
      </c>
      <c r="E8">
        <f t="shared" si="2"/>
        <v>1.6304962606241951</v>
      </c>
    </row>
    <row r="9" spans="1:5" x14ac:dyDescent="0.2">
      <c r="A9" t="s">
        <v>17</v>
      </c>
      <c r="B9" s="1">
        <v>1362359</v>
      </c>
      <c r="C9">
        <f t="shared" si="0"/>
        <v>14.124728313925933</v>
      </c>
      <c r="D9">
        <f t="shared" si="1"/>
        <v>-1.5910681575431298</v>
      </c>
      <c r="E9">
        <f t="shared" si="2"/>
        <v>1.5910681575431298</v>
      </c>
    </row>
    <row r="10" spans="1:5" x14ac:dyDescent="0.2">
      <c r="A10" t="s">
        <v>69</v>
      </c>
      <c r="B10" s="1">
        <f>1084225+576851</f>
        <v>1661076</v>
      </c>
      <c r="C10">
        <f t="shared" si="0"/>
        <v>14.322976143117613</v>
      </c>
      <c r="D10">
        <f t="shared" si="1"/>
        <v>-1.3523050468147619</v>
      </c>
      <c r="E10">
        <f t="shared" si="2"/>
        <v>1.3523050468147619</v>
      </c>
    </row>
    <row r="11" spans="1:5" x14ac:dyDescent="0.2">
      <c r="A11" t="s">
        <v>73</v>
      </c>
      <c r="B11" s="1">
        <f>886667+779094</f>
        <v>1665761</v>
      </c>
      <c r="C11">
        <f t="shared" si="0"/>
        <v>14.325792634034977</v>
      </c>
      <c r="D11">
        <f t="shared" si="1"/>
        <v>-1.3489129585608319</v>
      </c>
      <c r="E11">
        <f t="shared" si="2"/>
        <v>1.3489129585608319</v>
      </c>
    </row>
    <row r="12" spans="1:5" x14ac:dyDescent="0.2">
      <c r="A12" t="s">
        <v>43</v>
      </c>
      <c r="B12" s="1">
        <v>1793716</v>
      </c>
      <c r="C12">
        <f t="shared" si="0"/>
        <v>14.399800003606593</v>
      </c>
      <c r="D12">
        <f t="shared" si="1"/>
        <v>-1.2597809370512385</v>
      </c>
      <c r="E12">
        <f t="shared" si="2"/>
        <v>1.2597809370512385</v>
      </c>
    </row>
    <row r="13" spans="1:5" x14ac:dyDescent="0.2">
      <c r="A13" t="s">
        <v>11</v>
      </c>
      <c r="B13" s="1">
        <v>1839106</v>
      </c>
      <c r="C13">
        <f t="shared" si="0"/>
        <v>14.424790141947087</v>
      </c>
      <c r="D13">
        <f t="shared" si="1"/>
        <v>-1.2296836432143436</v>
      </c>
      <c r="E13">
        <f t="shared" si="2"/>
        <v>1.2296836432143436</v>
      </c>
    </row>
    <row r="14" spans="1:5" x14ac:dyDescent="0.2">
      <c r="A14" t="s">
        <v>24</v>
      </c>
      <c r="B14" s="1">
        <v>1961504</v>
      </c>
      <c r="C14">
        <f t="shared" si="0"/>
        <v>14.489222083885336</v>
      </c>
      <c r="D14">
        <f t="shared" si="1"/>
        <v>-1.1520839491840413</v>
      </c>
      <c r="E14">
        <f t="shared" si="2"/>
        <v>1.1520839491840413</v>
      </c>
    </row>
    <row r="15" spans="1:5" x14ac:dyDescent="0.2">
      <c r="A15" t="s">
        <v>48</v>
      </c>
      <c r="B15" s="1">
        <v>13002700</v>
      </c>
      <c r="C15">
        <f t="shared" si="0"/>
        <v>16.380667586168443</v>
      </c>
      <c r="D15">
        <f t="shared" si="1"/>
        <v>1.1259102853033929</v>
      </c>
      <c r="E15">
        <f t="shared" si="2"/>
        <v>1.1259102853033929</v>
      </c>
    </row>
    <row r="16" spans="1:5" x14ac:dyDescent="0.2">
      <c r="A16" t="s">
        <v>70</v>
      </c>
      <c r="B16" s="1">
        <f>1377529+643077</f>
        <v>2020606</v>
      </c>
      <c r="C16">
        <f t="shared" si="0"/>
        <v>14.518908024386386</v>
      </c>
      <c r="D16">
        <f t="shared" si="1"/>
        <v>-1.1163311869579546</v>
      </c>
      <c r="E16">
        <f t="shared" si="2"/>
        <v>1.1163311869579546</v>
      </c>
    </row>
    <row r="17" spans="1:5" x14ac:dyDescent="0.2">
      <c r="A17" t="s">
        <v>12</v>
      </c>
      <c r="B17" s="1">
        <v>12812508</v>
      </c>
      <c r="C17">
        <f t="shared" si="0"/>
        <v>16.365932439252951</v>
      </c>
      <c r="D17">
        <f t="shared" si="1"/>
        <v>1.108163763039179</v>
      </c>
      <c r="E17">
        <f t="shared" si="2"/>
        <v>1.108163763039179</v>
      </c>
    </row>
    <row r="18" spans="1:5" x14ac:dyDescent="0.2">
      <c r="A18" t="s">
        <v>28</v>
      </c>
      <c r="B18" s="1">
        <v>2117522</v>
      </c>
      <c r="C18">
        <f t="shared" si="0"/>
        <v>14.565757095064765</v>
      </c>
      <c r="D18">
        <f t="shared" si="1"/>
        <v>-1.0599077199494578</v>
      </c>
      <c r="E18">
        <f t="shared" si="2"/>
        <v>1.0599077199494578</v>
      </c>
    </row>
    <row r="19" spans="1:5" x14ac:dyDescent="0.2">
      <c r="A19" t="s">
        <v>32</v>
      </c>
      <c r="B19" s="1">
        <v>11799448</v>
      </c>
      <c r="C19">
        <f t="shared" si="0"/>
        <v>16.283563308680673</v>
      </c>
      <c r="D19">
        <f t="shared" si="1"/>
        <v>1.0089611138923216</v>
      </c>
      <c r="E19">
        <f t="shared" si="2"/>
        <v>1.0089611138923216</v>
      </c>
    </row>
    <row r="20" spans="1:5" x14ac:dyDescent="0.2">
      <c r="A20" t="s">
        <v>9</v>
      </c>
      <c r="B20" s="1">
        <v>10711908</v>
      </c>
      <c r="C20">
        <f t="shared" si="0"/>
        <v>16.186866577817383</v>
      </c>
      <c r="D20">
        <f t="shared" si="1"/>
        <v>0.89250277811977607</v>
      </c>
      <c r="E20">
        <f t="shared" si="2"/>
        <v>0.89250277811977607</v>
      </c>
    </row>
    <row r="21" spans="1:5" x14ac:dyDescent="0.2">
      <c r="A21" t="s">
        <v>30</v>
      </c>
      <c r="B21" s="1">
        <v>10439388</v>
      </c>
      <c r="C21">
        <f t="shared" si="0"/>
        <v>16.161096518010851</v>
      </c>
      <c r="D21">
        <f t="shared" si="1"/>
        <v>0.86146617273473181</v>
      </c>
      <c r="E21">
        <f t="shared" si="2"/>
        <v>0.86146617273473181</v>
      </c>
    </row>
    <row r="22" spans="1:5" x14ac:dyDescent="0.2">
      <c r="A22" t="s">
        <v>19</v>
      </c>
      <c r="B22" s="1">
        <v>10077331</v>
      </c>
      <c r="C22">
        <f t="shared" si="0"/>
        <v>16.125799003800591</v>
      </c>
      <c r="D22">
        <f t="shared" si="1"/>
        <v>0.81895501723717545</v>
      </c>
      <c r="E22">
        <f t="shared" si="2"/>
        <v>0.81895501723717545</v>
      </c>
    </row>
    <row r="23" spans="1:5" x14ac:dyDescent="0.2">
      <c r="A23" t="s">
        <v>27</v>
      </c>
      <c r="B23" s="1">
        <v>9288994</v>
      </c>
      <c r="C23">
        <f t="shared" si="0"/>
        <v>16.044340816444162</v>
      </c>
      <c r="D23">
        <f t="shared" si="1"/>
        <v>0.72084947788869502</v>
      </c>
      <c r="E23">
        <f t="shared" si="2"/>
        <v>0.72084947788869502</v>
      </c>
    </row>
    <row r="24" spans="1:5" x14ac:dyDescent="0.2">
      <c r="A24" t="s">
        <v>15</v>
      </c>
      <c r="B24" s="1">
        <v>2937880</v>
      </c>
      <c r="C24">
        <f t="shared" si="0"/>
        <v>14.893198790770176</v>
      </c>
      <c r="D24">
        <f t="shared" si="1"/>
        <v>-0.66554780101584254</v>
      </c>
      <c r="E24">
        <f t="shared" si="2"/>
        <v>0.66554780101584254</v>
      </c>
    </row>
    <row r="25" spans="1:5" x14ac:dyDescent="0.2">
      <c r="A25" t="s">
        <v>21</v>
      </c>
      <c r="B25" s="1">
        <v>2961279</v>
      </c>
      <c r="C25">
        <f t="shared" si="0"/>
        <v>14.901131827568852</v>
      </c>
      <c r="D25">
        <f t="shared" si="1"/>
        <v>-0.65599351458911426</v>
      </c>
      <c r="E25">
        <f t="shared" si="2"/>
        <v>0.65599351458911426</v>
      </c>
    </row>
    <row r="26" spans="1:5" x14ac:dyDescent="0.2">
      <c r="A26" t="s">
        <v>3</v>
      </c>
      <c r="B26" s="1">
        <v>3011524</v>
      </c>
      <c r="C26">
        <f t="shared" si="0"/>
        <v>14.917956820884596</v>
      </c>
      <c r="D26">
        <f t="shared" si="1"/>
        <v>-0.63573005062872467</v>
      </c>
      <c r="E26">
        <f t="shared" si="2"/>
        <v>0.63573005062872467</v>
      </c>
    </row>
    <row r="27" spans="1:5" x14ac:dyDescent="0.2">
      <c r="A27" t="s">
        <v>49</v>
      </c>
      <c r="B27" s="1">
        <v>8631393</v>
      </c>
      <c r="C27">
        <f t="shared" si="0"/>
        <v>15.970916463707058</v>
      </c>
      <c r="D27">
        <f t="shared" si="1"/>
        <v>0.63241962251924289</v>
      </c>
      <c r="E27">
        <f t="shared" si="2"/>
        <v>0.63241962251924289</v>
      </c>
    </row>
    <row r="28" spans="1:5" x14ac:dyDescent="0.2">
      <c r="A28" t="s">
        <v>25</v>
      </c>
      <c r="B28" s="1">
        <v>3104614</v>
      </c>
      <c r="C28">
        <f t="shared" si="0"/>
        <v>14.948399950001921</v>
      </c>
      <c r="D28">
        <f t="shared" si="1"/>
        <v>-0.59906535554482565</v>
      </c>
      <c r="E28">
        <f t="shared" si="2"/>
        <v>0.59906535554482565</v>
      </c>
    </row>
    <row r="29" spans="1:5" x14ac:dyDescent="0.2">
      <c r="A29" t="s">
        <v>14</v>
      </c>
      <c r="B29" s="1">
        <v>3190369</v>
      </c>
      <c r="C29">
        <f t="shared" si="0"/>
        <v>14.9756471420525</v>
      </c>
      <c r="D29">
        <f t="shared" si="1"/>
        <v>-0.56624974107310577</v>
      </c>
      <c r="E29">
        <f t="shared" si="2"/>
        <v>0.56624974107310577</v>
      </c>
    </row>
    <row r="30" spans="1:5" x14ac:dyDescent="0.2">
      <c r="A30" t="s">
        <v>40</v>
      </c>
      <c r="B30" s="1">
        <v>3271616</v>
      </c>
      <c r="C30">
        <f t="shared" si="0"/>
        <v>15.000794610404418</v>
      </c>
      <c r="D30">
        <f t="shared" si="1"/>
        <v>-0.53596296418819112</v>
      </c>
      <c r="E30">
        <f t="shared" si="2"/>
        <v>0.53596296418819112</v>
      </c>
    </row>
    <row r="31" spans="1:5" x14ac:dyDescent="0.2">
      <c r="A31" t="s">
        <v>42</v>
      </c>
      <c r="B31" s="1">
        <v>7705281</v>
      </c>
      <c r="C31">
        <f t="shared" si="0"/>
        <v>15.857416495896134</v>
      </c>
      <c r="D31">
        <f t="shared" si="1"/>
        <v>0.49572402543452471</v>
      </c>
      <c r="E31">
        <f t="shared" si="2"/>
        <v>0.49572402543452471</v>
      </c>
    </row>
    <row r="32" spans="1:5" x14ac:dyDescent="0.2">
      <c r="A32" t="s">
        <v>6</v>
      </c>
      <c r="B32" s="1">
        <v>3605944</v>
      </c>
      <c r="C32">
        <f t="shared" si="0"/>
        <v>15.098094152952045</v>
      </c>
      <c r="D32">
        <f t="shared" si="1"/>
        <v>-0.41877862201485527</v>
      </c>
      <c r="E32">
        <f t="shared" si="2"/>
        <v>0.41877862201485527</v>
      </c>
    </row>
    <row r="33" spans="1:5" x14ac:dyDescent="0.2">
      <c r="A33" t="s">
        <v>2</v>
      </c>
      <c r="B33" s="1">
        <v>7151502</v>
      </c>
      <c r="C33">
        <f t="shared" si="0"/>
        <v>15.782832962538663</v>
      </c>
      <c r="D33">
        <f t="shared" si="1"/>
        <v>0.40589809136931521</v>
      </c>
      <c r="E33">
        <f t="shared" si="2"/>
        <v>0.40589809136931521</v>
      </c>
    </row>
    <row r="34" spans="1:5" x14ac:dyDescent="0.2">
      <c r="A34" t="s">
        <v>47</v>
      </c>
      <c r="B34" s="1">
        <v>7029917</v>
      </c>
      <c r="C34">
        <f t="shared" si="0"/>
        <v>15.765685457173765</v>
      </c>
      <c r="D34">
        <f t="shared" si="1"/>
        <v>0.38524620459281045</v>
      </c>
      <c r="E34">
        <f t="shared" si="2"/>
        <v>0.38524620459281045</v>
      </c>
    </row>
    <row r="35" spans="1:5" x14ac:dyDescent="0.2">
      <c r="A35" t="s">
        <v>38</v>
      </c>
      <c r="B35" s="1">
        <v>6910840</v>
      </c>
      <c r="C35">
        <f t="shared" si="0"/>
        <v>15.748601751307918</v>
      </c>
      <c r="D35">
        <f t="shared" si="1"/>
        <v>0.36467115581709697</v>
      </c>
      <c r="E35">
        <f t="shared" si="2"/>
        <v>0.36467115581709697</v>
      </c>
    </row>
    <row r="36" spans="1:5" x14ac:dyDescent="0.2">
      <c r="A36" t="s">
        <v>13</v>
      </c>
      <c r="B36" s="1">
        <v>6785528</v>
      </c>
      <c r="C36">
        <f t="shared" si="0"/>
        <v>15.730302666941148</v>
      </c>
      <c r="D36">
        <f t="shared" si="1"/>
        <v>0.34263234548204635</v>
      </c>
      <c r="E36">
        <f t="shared" si="2"/>
        <v>0.34263234548204635</v>
      </c>
    </row>
    <row r="37" spans="1:5" x14ac:dyDescent="0.2">
      <c r="A37" t="s">
        <v>33</v>
      </c>
      <c r="B37" s="1">
        <v>3959353</v>
      </c>
      <c r="C37">
        <f t="shared" si="0"/>
        <v>15.191591186043686</v>
      </c>
      <c r="D37">
        <f t="shared" si="1"/>
        <v>-0.30617389612275331</v>
      </c>
      <c r="E37">
        <f t="shared" si="2"/>
        <v>0.30617389612275331</v>
      </c>
    </row>
    <row r="38" spans="1:5" x14ac:dyDescent="0.2">
      <c r="A38" t="s">
        <v>18</v>
      </c>
      <c r="B38" s="1">
        <v>6177224</v>
      </c>
      <c r="C38">
        <f t="shared" si="0"/>
        <v>15.636379537578891</v>
      </c>
      <c r="D38">
        <f t="shared" si="1"/>
        <v>0.22951444337279878</v>
      </c>
      <c r="E38">
        <f t="shared" si="2"/>
        <v>0.22951444337279878</v>
      </c>
    </row>
    <row r="39" spans="1:5" x14ac:dyDescent="0.2">
      <c r="A39" t="s">
        <v>22</v>
      </c>
      <c r="B39" s="1">
        <v>6154913</v>
      </c>
      <c r="C39">
        <f t="shared" si="0"/>
        <v>15.632761182651077</v>
      </c>
      <c r="D39">
        <f t="shared" si="1"/>
        <v>0.22515661669794007</v>
      </c>
      <c r="E39">
        <f t="shared" si="2"/>
        <v>0.22515661669794007</v>
      </c>
    </row>
    <row r="40" spans="1:5" x14ac:dyDescent="0.2">
      <c r="A40" t="s">
        <v>34</v>
      </c>
      <c r="B40" s="1">
        <v>4237256</v>
      </c>
      <c r="C40">
        <f t="shared" si="0"/>
        <v>15.259426447892043</v>
      </c>
      <c r="D40">
        <f t="shared" si="1"/>
        <v>-0.22447535646143296</v>
      </c>
      <c r="E40">
        <f t="shared" si="2"/>
        <v>0.22447535646143296</v>
      </c>
    </row>
    <row r="41" spans="1:5" x14ac:dyDescent="0.2">
      <c r="A41" t="s">
        <v>44</v>
      </c>
      <c r="B41" s="1">
        <v>5893718</v>
      </c>
      <c r="C41">
        <f t="shared" si="0"/>
        <v>15.589397595868784</v>
      </c>
      <c r="D41">
        <f t="shared" si="1"/>
        <v>0.17293095090026167</v>
      </c>
      <c r="E41">
        <f t="shared" si="2"/>
        <v>0.17293095090026167</v>
      </c>
    </row>
    <row r="42" spans="1:5" x14ac:dyDescent="0.2">
      <c r="A42" t="s">
        <v>46</v>
      </c>
      <c r="B42" s="1">
        <v>4505836</v>
      </c>
      <c r="C42">
        <f t="shared" si="0"/>
        <v>15.320884003395424</v>
      </c>
      <c r="D42">
        <f t="shared" si="1"/>
        <v>-0.15045791480984769</v>
      </c>
      <c r="E42">
        <f t="shared" si="2"/>
        <v>0.15045791480984769</v>
      </c>
    </row>
    <row r="43" spans="1:5" x14ac:dyDescent="0.2">
      <c r="A43" t="s">
        <v>5</v>
      </c>
      <c r="B43" s="1">
        <v>5773714</v>
      </c>
      <c r="C43">
        <f t="shared" si="0"/>
        <v>15.568826105591688</v>
      </c>
      <c r="D43">
        <f t="shared" si="1"/>
        <v>0.14815533024956201</v>
      </c>
      <c r="E43">
        <f t="shared" si="2"/>
        <v>0.14815533024956201</v>
      </c>
    </row>
    <row r="44" spans="1:5" x14ac:dyDescent="0.2">
      <c r="A44" t="s">
        <v>20</v>
      </c>
      <c r="B44" s="1">
        <v>5706494</v>
      </c>
      <c r="C44">
        <f t="shared" si="0"/>
        <v>15.557115382542662</v>
      </c>
      <c r="D44">
        <f t="shared" si="1"/>
        <v>0.13405132378722456</v>
      </c>
      <c r="E44">
        <f t="shared" si="2"/>
        <v>0.13405132378722456</v>
      </c>
    </row>
    <row r="45" spans="1:5" x14ac:dyDescent="0.2">
      <c r="A45" t="s">
        <v>16</v>
      </c>
      <c r="B45" s="1">
        <v>4657757</v>
      </c>
      <c r="C45">
        <f t="shared" si="0"/>
        <v>15.35404455975303</v>
      </c>
      <c r="D45">
        <f t="shared" si="1"/>
        <v>-0.11052044047932098</v>
      </c>
      <c r="E45">
        <f t="shared" si="2"/>
        <v>0.11052044047932098</v>
      </c>
    </row>
    <row r="46" spans="1:5" x14ac:dyDescent="0.2">
      <c r="A46" t="s">
        <v>0</v>
      </c>
      <c r="B46" s="1">
        <v>5024279</v>
      </c>
      <c r="C46">
        <f t="shared" si="0"/>
        <v>15.429792519027737</v>
      </c>
      <c r="D46">
        <f t="shared" si="1"/>
        <v>-1.9292110456759649E-2</v>
      </c>
      <c r="E46">
        <f t="shared" si="2"/>
        <v>1.9292110456759649E-2</v>
      </c>
    </row>
    <row r="47" spans="1:5" x14ac:dyDescent="0.2">
      <c r="A47" t="s">
        <v>36</v>
      </c>
      <c r="B47" s="1">
        <v>5118425</v>
      </c>
      <c r="C47">
        <f t="shared" si="0"/>
        <v>15.448357332504319</v>
      </c>
      <c r="D47">
        <f t="shared" si="1"/>
        <v>3.0667352054283689E-3</v>
      </c>
      <c r="E47">
        <f t="shared" si="2"/>
        <v>3.0667352054283689E-3</v>
      </c>
    </row>
  </sheetData>
  <sortState xmlns:xlrd2="http://schemas.microsoft.com/office/spreadsheetml/2017/richdata2" ref="A2:E47">
    <sortCondition descending="1" ref="E2:E47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CBB2-E02D-4133-89FF-DEFEBF7BA5FD}">
  <dimension ref="A1:E48"/>
  <sheetViews>
    <sheetView workbookViewId="0"/>
  </sheetViews>
  <sheetFormatPr defaultRowHeight="15" x14ac:dyDescent="0.2"/>
  <cols>
    <col min="1" max="1" width="21.1093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7</v>
      </c>
      <c r="B2" s="1">
        <v>989948</v>
      </c>
      <c r="C2">
        <f t="shared" ref="C2:C48" si="0">LN(B2)</f>
        <v>13.805407695478747</v>
      </c>
      <c r="D2">
        <f t="shared" ref="D2:D48" si="1">(C2-AVERAGE(C:C))/_xlfn.STDEV.P(C:C)</f>
        <v>-2.033232802456435</v>
      </c>
      <c r="E2">
        <f t="shared" ref="E2:E48" si="2">ABS(D2)</f>
        <v>2.033232802456435</v>
      </c>
    </row>
    <row r="3" spans="1:5" x14ac:dyDescent="0.2">
      <c r="A3" t="s">
        <v>35</v>
      </c>
      <c r="B3" s="1">
        <v>1097379</v>
      </c>
      <c r="C3">
        <f t="shared" si="0"/>
        <v>13.908435167283947</v>
      </c>
      <c r="D3">
        <f t="shared" si="1"/>
        <v>-1.9061196607168414</v>
      </c>
      <c r="E3">
        <f t="shared" si="2"/>
        <v>1.9061196607168414</v>
      </c>
    </row>
    <row r="4" spans="1:5" x14ac:dyDescent="0.2">
      <c r="A4" t="s">
        <v>8</v>
      </c>
      <c r="B4" s="1">
        <v>21538187</v>
      </c>
      <c r="C4">
        <f t="shared" si="0"/>
        <v>16.88533805716218</v>
      </c>
      <c r="D4">
        <f t="shared" si="1"/>
        <v>1.7667209162272055</v>
      </c>
      <c r="E4">
        <f t="shared" si="2"/>
        <v>1.7667209162272055</v>
      </c>
    </row>
    <row r="5" spans="1:5" x14ac:dyDescent="0.2">
      <c r="A5" t="s">
        <v>29</v>
      </c>
      <c r="B5" s="1">
        <v>20201249</v>
      </c>
      <c r="C5">
        <f t="shared" si="0"/>
        <v>16.821254992143103</v>
      </c>
      <c r="D5">
        <f t="shared" si="1"/>
        <v>1.6876565697558179</v>
      </c>
      <c r="E5">
        <f t="shared" si="2"/>
        <v>1.6876565697558179</v>
      </c>
    </row>
    <row r="6" spans="1:5" x14ac:dyDescent="0.2">
      <c r="A6" t="s">
        <v>67</v>
      </c>
      <c r="B6" s="1">
        <f>ROUND(39538223/2,0)</f>
        <v>19769112</v>
      </c>
      <c r="C6">
        <f t="shared" si="0"/>
        <v>16.799631277597808</v>
      </c>
      <c r="D6">
        <f t="shared" si="1"/>
        <v>1.6609776826223963</v>
      </c>
      <c r="E6">
        <f t="shared" si="2"/>
        <v>1.6609776826223963</v>
      </c>
    </row>
    <row r="7" spans="1:5" x14ac:dyDescent="0.2">
      <c r="A7" t="s">
        <v>68</v>
      </c>
      <c r="B7" s="1">
        <f>ROUND(39538223/2,0)</f>
        <v>19769112</v>
      </c>
      <c r="C7">
        <f t="shared" si="0"/>
        <v>16.799631277597808</v>
      </c>
      <c r="D7">
        <f t="shared" si="1"/>
        <v>1.6609776826223963</v>
      </c>
      <c r="E7">
        <f t="shared" si="2"/>
        <v>1.6609776826223963</v>
      </c>
    </row>
    <row r="8" spans="1:5" x14ac:dyDescent="0.2">
      <c r="A8" t="s">
        <v>17</v>
      </c>
      <c r="B8" s="1">
        <v>1362359</v>
      </c>
      <c r="C8">
        <f t="shared" si="0"/>
        <v>14.124728313925933</v>
      </c>
      <c r="D8">
        <f t="shared" si="1"/>
        <v>-1.6392616962858655</v>
      </c>
      <c r="E8">
        <f t="shared" si="2"/>
        <v>1.6392616962858655</v>
      </c>
    </row>
    <row r="9" spans="1:5" x14ac:dyDescent="0.2">
      <c r="A9" t="s">
        <v>69</v>
      </c>
      <c r="B9" s="1">
        <f>1084225+576851</f>
        <v>1661076</v>
      </c>
      <c r="C9">
        <f t="shared" si="0"/>
        <v>14.322976143117613</v>
      </c>
      <c r="D9">
        <f t="shared" si="1"/>
        <v>-1.3946676674305756</v>
      </c>
      <c r="E9">
        <f t="shared" si="2"/>
        <v>1.3946676674305756</v>
      </c>
    </row>
    <row r="10" spans="1:5" x14ac:dyDescent="0.2">
      <c r="A10" t="s">
        <v>73</v>
      </c>
      <c r="B10" s="1">
        <f>886667+779094</f>
        <v>1665761</v>
      </c>
      <c r="C10">
        <f t="shared" si="0"/>
        <v>14.325792634034977</v>
      </c>
      <c r="D10">
        <f t="shared" si="1"/>
        <v>-1.3911927397931765</v>
      </c>
      <c r="E10">
        <f t="shared" si="2"/>
        <v>1.3911927397931765</v>
      </c>
    </row>
    <row r="11" spans="1:5" x14ac:dyDescent="0.2">
      <c r="A11" t="s">
        <v>43</v>
      </c>
      <c r="B11" s="1">
        <v>1793716</v>
      </c>
      <c r="C11">
        <f t="shared" si="0"/>
        <v>14.399800003606593</v>
      </c>
      <c r="D11">
        <f t="shared" si="1"/>
        <v>-1.2998839937538849</v>
      </c>
      <c r="E11">
        <f t="shared" si="2"/>
        <v>1.2998839937538849</v>
      </c>
    </row>
    <row r="12" spans="1:5" x14ac:dyDescent="0.2">
      <c r="A12" t="s">
        <v>71</v>
      </c>
      <c r="B12" s="1">
        <f>ROUND(29145505/2,0)</f>
        <v>14572753</v>
      </c>
      <c r="C12">
        <f t="shared" si="0"/>
        <v>16.494664110219652</v>
      </c>
      <c r="D12">
        <f t="shared" si="1"/>
        <v>1.2847155644355339</v>
      </c>
      <c r="E12">
        <f t="shared" si="2"/>
        <v>1.2847155644355339</v>
      </c>
    </row>
    <row r="13" spans="1:5" x14ac:dyDescent="0.2">
      <c r="A13" t="s">
        <v>72</v>
      </c>
      <c r="B13" s="1">
        <f>ROUND(29145505/2,0)</f>
        <v>14572753</v>
      </c>
      <c r="C13">
        <f t="shared" si="0"/>
        <v>16.494664110219652</v>
      </c>
      <c r="D13">
        <f t="shared" si="1"/>
        <v>1.2847155644355339</v>
      </c>
      <c r="E13">
        <f t="shared" si="2"/>
        <v>1.2847155644355339</v>
      </c>
    </row>
    <row r="14" spans="1:5" x14ac:dyDescent="0.2">
      <c r="A14" t="s">
        <v>11</v>
      </c>
      <c r="B14" s="1">
        <v>1839106</v>
      </c>
      <c r="C14">
        <f t="shared" si="0"/>
        <v>14.424790141947087</v>
      </c>
      <c r="D14">
        <f t="shared" si="1"/>
        <v>-1.2690516832903869</v>
      </c>
      <c r="E14">
        <f t="shared" si="2"/>
        <v>1.2690516832903869</v>
      </c>
    </row>
    <row r="15" spans="1:5" x14ac:dyDescent="0.2">
      <c r="A15" t="s">
        <v>24</v>
      </c>
      <c r="B15" s="1">
        <v>1961504</v>
      </c>
      <c r="C15">
        <f t="shared" si="0"/>
        <v>14.489222083885336</v>
      </c>
      <c r="D15">
        <f t="shared" si="1"/>
        <v>-1.1895568997666341</v>
      </c>
      <c r="E15">
        <f t="shared" si="2"/>
        <v>1.1895568997666341</v>
      </c>
    </row>
    <row r="16" spans="1:5" x14ac:dyDescent="0.2">
      <c r="A16" t="s">
        <v>70</v>
      </c>
      <c r="B16" s="1">
        <f>1377529+643077</f>
        <v>2020606</v>
      </c>
      <c r="C16">
        <f t="shared" si="0"/>
        <v>14.518908024386386</v>
      </c>
      <c r="D16">
        <f t="shared" si="1"/>
        <v>-1.1529310067260103</v>
      </c>
      <c r="E16">
        <f t="shared" si="2"/>
        <v>1.1529310067260103</v>
      </c>
    </row>
    <row r="17" spans="1:5" x14ac:dyDescent="0.2">
      <c r="A17" t="s">
        <v>48</v>
      </c>
      <c r="B17" s="1">
        <v>13002700</v>
      </c>
      <c r="C17">
        <f t="shared" si="0"/>
        <v>16.380667586168443</v>
      </c>
      <c r="D17">
        <f t="shared" si="1"/>
        <v>1.1440690352560123</v>
      </c>
      <c r="E17">
        <f t="shared" si="2"/>
        <v>1.1440690352560123</v>
      </c>
    </row>
    <row r="18" spans="1:5" x14ac:dyDescent="0.2">
      <c r="A18" t="s">
        <v>12</v>
      </c>
      <c r="B18" s="1">
        <v>12812508</v>
      </c>
      <c r="C18">
        <f t="shared" si="0"/>
        <v>16.365932439252951</v>
      </c>
      <c r="D18">
        <f t="shared" si="1"/>
        <v>1.125889118913272</v>
      </c>
      <c r="E18">
        <f t="shared" si="2"/>
        <v>1.125889118913272</v>
      </c>
    </row>
    <row r="19" spans="1:5" x14ac:dyDescent="0.2">
      <c r="A19" t="s">
        <v>28</v>
      </c>
      <c r="B19" s="1">
        <v>2117522</v>
      </c>
      <c r="C19">
        <f t="shared" si="0"/>
        <v>14.565757095064765</v>
      </c>
      <c r="D19">
        <f t="shared" si="1"/>
        <v>-1.0951296023319601</v>
      </c>
      <c r="E19">
        <f t="shared" si="2"/>
        <v>1.0951296023319601</v>
      </c>
    </row>
    <row r="20" spans="1:5" x14ac:dyDescent="0.2">
      <c r="A20" t="s">
        <v>32</v>
      </c>
      <c r="B20" s="1">
        <v>11799448</v>
      </c>
      <c r="C20">
        <f t="shared" si="0"/>
        <v>16.283563308680673</v>
      </c>
      <c r="D20">
        <f t="shared" si="1"/>
        <v>1.0242638068877794</v>
      </c>
      <c r="E20">
        <f t="shared" si="2"/>
        <v>1.0242638068877794</v>
      </c>
    </row>
    <row r="21" spans="1:5" x14ac:dyDescent="0.2">
      <c r="A21" t="s">
        <v>9</v>
      </c>
      <c r="B21" s="1">
        <v>10711908</v>
      </c>
      <c r="C21">
        <f t="shared" si="0"/>
        <v>16.186866577817383</v>
      </c>
      <c r="D21">
        <f t="shared" si="1"/>
        <v>0.90496140102829414</v>
      </c>
      <c r="E21">
        <f t="shared" si="2"/>
        <v>0.90496140102829414</v>
      </c>
    </row>
    <row r="22" spans="1:5" x14ac:dyDescent="0.2">
      <c r="A22" t="s">
        <v>30</v>
      </c>
      <c r="B22" s="1">
        <v>10439388</v>
      </c>
      <c r="C22">
        <f t="shared" si="0"/>
        <v>16.161096518010851</v>
      </c>
      <c r="D22">
        <f t="shared" si="1"/>
        <v>0.87316683975808096</v>
      </c>
      <c r="E22">
        <f t="shared" si="2"/>
        <v>0.87316683975808096</v>
      </c>
    </row>
    <row r="23" spans="1:5" x14ac:dyDescent="0.2">
      <c r="A23" t="s">
        <v>19</v>
      </c>
      <c r="B23" s="1">
        <v>10077331</v>
      </c>
      <c r="C23">
        <f t="shared" si="0"/>
        <v>16.125799003800591</v>
      </c>
      <c r="D23">
        <f t="shared" si="1"/>
        <v>0.82961750434055737</v>
      </c>
      <c r="E23">
        <f t="shared" si="2"/>
        <v>0.82961750434055737</v>
      </c>
    </row>
    <row r="24" spans="1:5" x14ac:dyDescent="0.2">
      <c r="A24" t="s">
        <v>27</v>
      </c>
      <c r="B24" s="1">
        <v>9288994</v>
      </c>
      <c r="C24">
        <f t="shared" si="0"/>
        <v>16.044340816444162</v>
      </c>
      <c r="D24">
        <f t="shared" si="1"/>
        <v>0.72911609501872376</v>
      </c>
      <c r="E24">
        <f t="shared" si="2"/>
        <v>0.72911609501872376</v>
      </c>
    </row>
    <row r="25" spans="1:5" x14ac:dyDescent="0.2">
      <c r="A25" t="s">
        <v>15</v>
      </c>
      <c r="B25" s="1">
        <v>2937880</v>
      </c>
      <c r="C25">
        <f t="shared" si="0"/>
        <v>14.893198790770176</v>
      </c>
      <c r="D25">
        <f t="shared" si="1"/>
        <v>-0.69113888074701968</v>
      </c>
      <c r="E25">
        <f t="shared" si="2"/>
        <v>0.69113888074701968</v>
      </c>
    </row>
    <row r="26" spans="1:5" x14ac:dyDescent="0.2">
      <c r="A26" t="s">
        <v>21</v>
      </c>
      <c r="B26" s="1">
        <v>2961279</v>
      </c>
      <c r="C26">
        <f t="shared" si="0"/>
        <v>14.901131827568852</v>
      </c>
      <c r="D26">
        <f t="shared" si="1"/>
        <v>-0.68135126572214455</v>
      </c>
      <c r="E26">
        <f t="shared" si="2"/>
        <v>0.68135126572214455</v>
      </c>
    </row>
    <row r="27" spans="1:5" x14ac:dyDescent="0.2">
      <c r="A27" t="s">
        <v>3</v>
      </c>
      <c r="B27" s="1">
        <v>3011524</v>
      </c>
      <c r="C27">
        <f t="shared" si="0"/>
        <v>14.917956820884596</v>
      </c>
      <c r="D27">
        <f t="shared" si="1"/>
        <v>-0.66059294056246676</v>
      </c>
      <c r="E27">
        <f t="shared" si="2"/>
        <v>0.66059294056246676</v>
      </c>
    </row>
    <row r="28" spans="1:5" x14ac:dyDescent="0.2">
      <c r="A28" t="s">
        <v>49</v>
      </c>
      <c r="B28" s="1">
        <v>8631393</v>
      </c>
      <c r="C28">
        <f t="shared" si="0"/>
        <v>15.970916463707058</v>
      </c>
      <c r="D28">
        <f t="shared" si="1"/>
        <v>0.63852666296650085</v>
      </c>
      <c r="E28">
        <f t="shared" si="2"/>
        <v>0.63852666296650085</v>
      </c>
    </row>
    <row r="29" spans="1:5" x14ac:dyDescent="0.2">
      <c r="A29" t="s">
        <v>25</v>
      </c>
      <c r="B29" s="1">
        <v>3104614</v>
      </c>
      <c r="C29">
        <f t="shared" si="0"/>
        <v>14.948399950001921</v>
      </c>
      <c r="D29">
        <f t="shared" si="1"/>
        <v>-0.62303284403011694</v>
      </c>
      <c r="E29">
        <f t="shared" si="2"/>
        <v>0.62303284403011694</v>
      </c>
    </row>
    <row r="30" spans="1:5" x14ac:dyDescent="0.2">
      <c r="A30" t="s">
        <v>14</v>
      </c>
      <c r="B30" s="1">
        <v>3190369</v>
      </c>
      <c r="C30">
        <f t="shared" si="0"/>
        <v>14.9756471420525</v>
      </c>
      <c r="D30">
        <f t="shared" si="1"/>
        <v>-0.58941582786495494</v>
      </c>
      <c r="E30">
        <f t="shared" si="2"/>
        <v>0.58941582786495494</v>
      </c>
    </row>
    <row r="31" spans="1:5" x14ac:dyDescent="0.2">
      <c r="A31" t="s">
        <v>40</v>
      </c>
      <c r="B31" s="1">
        <v>3271616</v>
      </c>
      <c r="C31">
        <f t="shared" si="0"/>
        <v>15.000794610404418</v>
      </c>
      <c r="D31">
        <f t="shared" si="1"/>
        <v>-0.55838940692110028</v>
      </c>
      <c r="E31">
        <f t="shared" si="2"/>
        <v>0.55838940692110028</v>
      </c>
    </row>
    <row r="32" spans="1:5" x14ac:dyDescent="0.2">
      <c r="A32" t="s">
        <v>42</v>
      </c>
      <c r="B32" s="1">
        <v>7705281</v>
      </c>
      <c r="C32">
        <f t="shared" si="0"/>
        <v>15.857416495896134</v>
      </c>
      <c r="D32">
        <f t="shared" si="1"/>
        <v>0.49849277449966678</v>
      </c>
      <c r="E32">
        <f t="shared" si="2"/>
        <v>0.49849277449966678</v>
      </c>
    </row>
    <row r="33" spans="1:5" x14ac:dyDescent="0.2">
      <c r="A33" t="s">
        <v>6</v>
      </c>
      <c r="B33" s="1">
        <v>3605944</v>
      </c>
      <c r="C33">
        <f t="shared" si="0"/>
        <v>15.098094152952045</v>
      </c>
      <c r="D33">
        <f t="shared" si="1"/>
        <v>-0.43834326460248446</v>
      </c>
      <c r="E33">
        <f t="shared" si="2"/>
        <v>0.43834326460248446</v>
      </c>
    </row>
    <row r="34" spans="1:5" x14ac:dyDescent="0.2">
      <c r="A34" t="s">
        <v>2</v>
      </c>
      <c r="B34" s="1">
        <v>7151502</v>
      </c>
      <c r="C34">
        <f t="shared" si="0"/>
        <v>15.782832962538663</v>
      </c>
      <c r="D34">
        <f t="shared" si="1"/>
        <v>0.40647316962153007</v>
      </c>
      <c r="E34">
        <f t="shared" si="2"/>
        <v>0.40647316962153007</v>
      </c>
    </row>
    <row r="35" spans="1:5" x14ac:dyDescent="0.2">
      <c r="A35" t="s">
        <v>47</v>
      </c>
      <c r="B35" s="1">
        <v>7029917</v>
      </c>
      <c r="C35">
        <f t="shared" si="0"/>
        <v>15.765685457173765</v>
      </c>
      <c r="D35">
        <f t="shared" si="1"/>
        <v>0.38531693583516724</v>
      </c>
      <c r="E35">
        <f t="shared" si="2"/>
        <v>0.38531693583516724</v>
      </c>
    </row>
    <row r="36" spans="1:5" x14ac:dyDescent="0.2">
      <c r="A36" t="s">
        <v>38</v>
      </c>
      <c r="B36" s="1">
        <v>6910840</v>
      </c>
      <c r="C36">
        <f t="shared" si="0"/>
        <v>15.748601751307918</v>
      </c>
      <c r="D36">
        <f t="shared" si="1"/>
        <v>0.36423941653750996</v>
      </c>
      <c r="E36">
        <f t="shared" si="2"/>
        <v>0.36423941653750996</v>
      </c>
    </row>
    <row r="37" spans="1:5" x14ac:dyDescent="0.2">
      <c r="A37" t="s">
        <v>13</v>
      </c>
      <c r="B37" s="1">
        <v>6785528</v>
      </c>
      <c r="C37">
        <f t="shared" si="0"/>
        <v>15.730302666941148</v>
      </c>
      <c r="D37">
        <f t="shared" si="1"/>
        <v>0.34166238864327941</v>
      </c>
      <c r="E37">
        <f t="shared" si="2"/>
        <v>0.34166238864327941</v>
      </c>
    </row>
    <row r="38" spans="1:5" x14ac:dyDescent="0.2">
      <c r="A38" t="s">
        <v>33</v>
      </c>
      <c r="B38" s="1">
        <v>3959353</v>
      </c>
      <c r="C38">
        <f t="shared" si="0"/>
        <v>15.191591186043686</v>
      </c>
      <c r="D38">
        <f t="shared" si="1"/>
        <v>-0.32298857898930855</v>
      </c>
      <c r="E38">
        <f t="shared" si="2"/>
        <v>0.32298857898930855</v>
      </c>
    </row>
    <row r="39" spans="1:5" x14ac:dyDescent="0.2">
      <c r="A39" t="s">
        <v>34</v>
      </c>
      <c r="B39" s="1">
        <v>4237256</v>
      </c>
      <c r="C39">
        <f t="shared" si="0"/>
        <v>15.259426447892043</v>
      </c>
      <c r="D39">
        <f t="shared" si="1"/>
        <v>-0.23929485047992455</v>
      </c>
      <c r="E39">
        <f t="shared" si="2"/>
        <v>0.23929485047992455</v>
      </c>
    </row>
    <row r="40" spans="1:5" x14ac:dyDescent="0.2">
      <c r="A40" t="s">
        <v>18</v>
      </c>
      <c r="B40" s="1">
        <v>6177224</v>
      </c>
      <c r="C40">
        <f t="shared" si="0"/>
        <v>15.636379537578891</v>
      </c>
      <c r="D40">
        <f t="shared" si="1"/>
        <v>0.22578199435558735</v>
      </c>
      <c r="E40">
        <f t="shared" si="2"/>
        <v>0.22578199435558735</v>
      </c>
    </row>
    <row r="41" spans="1:5" x14ac:dyDescent="0.2">
      <c r="A41" t="s">
        <v>22</v>
      </c>
      <c r="B41" s="1">
        <v>6154913</v>
      </c>
      <c r="C41">
        <f t="shared" si="0"/>
        <v>15.632761182651077</v>
      </c>
      <c r="D41">
        <f t="shared" si="1"/>
        <v>0.22131774365871412</v>
      </c>
      <c r="E41">
        <f t="shared" si="2"/>
        <v>0.22131774365871412</v>
      </c>
    </row>
    <row r="42" spans="1:5" x14ac:dyDescent="0.2">
      <c r="A42" t="s">
        <v>44</v>
      </c>
      <c r="B42" s="1">
        <v>5893718</v>
      </c>
      <c r="C42">
        <f t="shared" si="0"/>
        <v>15.589397595868784</v>
      </c>
      <c r="D42">
        <f t="shared" si="1"/>
        <v>0.16781665645920663</v>
      </c>
      <c r="E42">
        <f t="shared" si="2"/>
        <v>0.16781665645920663</v>
      </c>
    </row>
    <row r="43" spans="1:5" x14ac:dyDescent="0.2">
      <c r="A43" t="s">
        <v>46</v>
      </c>
      <c r="B43" s="1">
        <v>4505836</v>
      </c>
      <c r="C43">
        <f t="shared" si="0"/>
        <v>15.320884003395424</v>
      </c>
      <c r="D43">
        <f t="shared" si="1"/>
        <v>-0.16346980278351095</v>
      </c>
      <c r="E43">
        <f t="shared" si="2"/>
        <v>0.16346980278351095</v>
      </c>
    </row>
    <row r="44" spans="1:5" x14ac:dyDescent="0.2">
      <c r="A44" t="s">
        <v>5</v>
      </c>
      <c r="B44" s="1">
        <v>5773714</v>
      </c>
      <c r="C44">
        <f t="shared" si="0"/>
        <v>15.568826105591688</v>
      </c>
      <c r="D44">
        <f t="shared" si="1"/>
        <v>0.14243598163947221</v>
      </c>
      <c r="E44">
        <f t="shared" si="2"/>
        <v>0.14243598163947221</v>
      </c>
    </row>
    <row r="45" spans="1:5" x14ac:dyDescent="0.2">
      <c r="A45" t="s">
        <v>20</v>
      </c>
      <c r="B45" s="1">
        <v>5706494</v>
      </c>
      <c r="C45">
        <f t="shared" si="0"/>
        <v>15.557115382542662</v>
      </c>
      <c r="D45">
        <f t="shared" si="1"/>
        <v>0.12798753626153936</v>
      </c>
      <c r="E45">
        <f t="shared" si="2"/>
        <v>0.12798753626153936</v>
      </c>
    </row>
    <row r="46" spans="1:5" x14ac:dyDescent="0.2">
      <c r="A46" t="s">
        <v>16</v>
      </c>
      <c r="B46" s="1">
        <v>4657757</v>
      </c>
      <c r="C46">
        <f t="shared" si="0"/>
        <v>15.35404455975303</v>
      </c>
      <c r="D46">
        <f t="shared" si="1"/>
        <v>-0.12255700130840588</v>
      </c>
      <c r="E46">
        <f t="shared" si="2"/>
        <v>0.12255700130840588</v>
      </c>
    </row>
    <row r="47" spans="1:5" x14ac:dyDescent="0.2">
      <c r="A47" t="s">
        <v>0</v>
      </c>
      <c r="B47" s="1">
        <v>5024279</v>
      </c>
      <c r="C47">
        <f t="shared" si="0"/>
        <v>15.429792519027737</v>
      </c>
      <c r="D47">
        <f t="shared" si="1"/>
        <v>-2.9100752066687881E-2</v>
      </c>
      <c r="E47">
        <f t="shared" si="2"/>
        <v>2.9100752066687881E-2</v>
      </c>
    </row>
    <row r="48" spans="1:5" x14ac:dyDescent="0.2">
      <c r="A48" t="s">
        <v>36</v>
      </c>
      <c r="B48" s="1">
        <v>5118425</v>
      </c>
      <c r="C48">
        <f t="shared" si="0"/>
        <v>15.448357332504319</v>
      </c>
      <c r="D48">
        <f t="shared" si="1"/>
        <v>-6.1958731497353935E-3</v>
      </c>
      <c r="E48">
        <f t="shared" si="2"/>
        <v>6.1958731497353935E-3</v>
      </c>
    </row>
  </sheetData>
  <sortState xmlns:xlrd2="http://schemas.microsoft.com/office/spreadsheetml/2017/richdata2" ref="A2:E48">
    <sortCondition descending="1" ref="E2:E48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5585-56EE-4AA4-BE1B-42DD05DEA3D5}">
  <dimension ref="A1:E47"/>
  <sheetViews>
    <sheetView workbookViewId="0"/>
  </sheetViews>
  <sheetFormatPr defaultRowHeight="15" x14ac:dyDescent="0.2"/>
  <cols>
    <col min="1" max="1" width="21.109375" bestFit="1" customWidth="1"/>
    <col min="2" max="2" width="9.88671875" bestFit="1" customWidth="1"/>
    <col min="3" max="3" width="12" bestFit="1" customWidth="1"/>
    <col min="4" max="4" width="12.5546875" bestFit="1" customWidth="1"/>
    <col min="5" max="5" width="13.77734375" bestFit="1" customWidth="1"/>
  </cols>
  <sheetData>
    <row r="1" spans="1:5" x14ac:dyDescent="0.2">
      <c r="B1" t="s">
        <v>50</v>
      </c>
      <c r="C1" t="s">
        <v>64</v>
      </c>
      <c r="D1" t="s">
        <v>53</v>
      </c>
      <c r="E1" t="s">
        <v>66</v>
      </c>
    </row>
    <row r="2" spans="1:5" x14ac:dyDescent="0.2">
      <c r="A2" t="s">
        <v>35</v>
      </c>
      <c r="B2" s="1">
        <v>1097379</v>
      </c>
      <c r="C2">
        <f t="shared" ref="C2:C47" si="0">LN(B2)</f>
        <v>13.908435167283947</v>
      </c>
      <c r="D2">
        <f t="shared" ref="D2:D47" si="1">(C2-AVERAGE(C:C))/_xlfn.STDEV.P(C:C)</f>
        <v>-2.0242616600362831</v>
      </c>
      <c r="E2">
        <f t="shared" ref="E2:E47" si="2">ABS(D2)</f>
        <v>2.0242616600362831</v>
      </c>
    </row>
    <row r="3" spans="1:5" x14ac:dyDescent="0.2">
      <c r="A3" t="s">
        <v>8</v>
      </c>
      <c r="B3" s="1">
        <v>21538187</v>
      </c>
      <c r="C3">
        <f t="shared" si="0"/>
        <v>16.88533805716218</v>
      </c>
      <c r="D3">
        <f t="shared" si="1"/>
        <v>1.7800484102148484</v>
      </c>
      <c r="E3">
        <f t="shared" si="2"/>
        <v>1.7800484102148484</v>
      </c>
    </row>
    <row r="4" spans="1:5" x14ac:dyDescent="0.2">
      <c r="A4" t="s">
        <v>17</v>
      </c>
      <c r="B4" s="1">
        <v>1362359</v>
      </c>
      <c r="C4">
        <f t="shared" si="0"/>
        <v>14.124728313925933</v>
      </c>
      <c r="D4">
        <f t="shared" si="1"/>
        <v>-1.7478515027905861</v>
      </c>
      <c r="E4">
        <f t="shared" si="2"/>
        <v>1.7478515027905861</v>
      </c>
    </row>
    <row r="5" spans="1:5" x14ac:dyDescent="0.2">
      <c r="A5" t="s">
        <v>29</v>
      </c>
      <c r="B5" s="1">
        <v>20201249</v>
      </c>
      <c r="C5">
        <f t="shared" si="0"/>
        <v>16.821254992143103</v>
      </c>
      <c r="D5">
        <f t="shared" si="1"/>
        <v>1.6981539519127158</v>
      </c>
      <c r="E5">
        <f t="shared" si="2"/>
        <v>1.6981539519127158</v>
      </c>
    </row>
    <row r="6" spans="1:5" x14ac:dyDescent="0.2">
      <c r="A6" t="s">
        <v>67</v>
      </c>
      <c r="B6" s="1">
        <f>ROUND(39538223/2,0)</f>
        <v>19769112</v>
      </c>
      <c r="C6">
        <f t="shared" si="0"/>
        <v>16.799631277597808</v>
      </c>
      <c r="D6">
        <f t="shared" si="1"/>
        <v>1.6705200928168722</v>
      </c>
      <c r="E6">
        <f t="shared" si="2"/>
        <v>1.6705200928168722</v>
      </c>
    </row>
    <row r="7" spans="1:5" x14ac:dyDescent="0.2">
      <c r="A7" t="s">
        <v>68</v>
      </c>
      <c r="B7" s="1">
        <f>ROUND(39538223/2,0)</f>
        <v>19769112</v>
      </c>
      <c r="C7">
        <f t="shared" si="0"/>
        <v>16.799631277597808</v>
      </c>
      <c r="D7">
        <f t="shared" si="1"/>
        <v>1.6705200928168722</v>
      </c>
      <c r="E7">
        <f t="shared" si="2"/>
        <v>1.6705200928168722</v>
      </c>
    </row>
    <row r="8" spans="1:5" x14ac:dyDescent="0.2">
      <c r="A8" t="s">
        <v>69</v>
      </c>
      <c r="B8" s="1">
        <f>1084225+576851</f>
        <v>1661076</v>
      </c>
      <c r="C8">
        <f t="shared" si="0"/>
        <v>14.322976143117613</v>
      </c>
      <c r="D8">
        <f t="shared" si="1"/>
        <v>-1.4945022196938234</v>
      </c>
      <c r="E8">
        <f t="shared" si="2"/>
        <v>1.4945022196938234</v>
      </c>
    </row>
    <row r="9" spans="1:5" x14ac:dyDescent="0.2">
      <c r="A9" t="s">
        <v>73</v>
      </c>
      <c r="B9" s="1">
        <f>886667+779094</f>
        <v>1665761</v>
      </c>
      <c r="C9">
        <f t="shared" si="0"/>
        <v>14.325792634034977</v>
      </c>
      <c r="D9">
        <f t="shared" si="1"/>
        <v>-1.4909029068656714</v>
      </c>
      <c r="E9">
        <f t="shared" si="2"/>
        <v>1.4909029068656714</v>
      </c>
    </row>
    <row r="10" spans="1:5" x14ac:dyDescent="0.2">
      <c r="A10" t="s">
        <v>43</v>
      </c>
      <c r="B10" s="1">
        <v>1793716</v>
      </c>
      <c r="C10">
        <f t="shared" si="0"/>
        <v>14.399800003606593</v>
      </c>
      <c r="D10">
        <f t="shared" si="1"/>
        <v>-1.3963257601635122</v>
      </c>
      <c r="E10">
        <f t="shared" si="2"/>
        <v>1.3963257601635122</v>
      </c>
    </row>
    <row r="11" spans="1:5" x14ac:dyDescent="0.2">
      <c r="A11" t="s">
        <v>11</v>
      </c>
      <c r="B11" s="1">
        <v>1839106</v>
      </c>
      <c r="C11">
        <f t="shared" si="0"/>
        <v>14.424790141947087</v>
      </c>
      <c r="D11">
        <f t="shared" si="1"/>
        <v>-1.3643898057630657</v>
      </c>
      <c r="E11">
        <f t="shared" si="2"/>
        <v>1.3643898057630657</v>
      </c>
    </row>
    <row r="12" spans="1:5" x14ac:dyDescent="0.2">
      <c r="A12" t="s">
        <v>24</v>
      </c>
      <c r="B12" s="1">
        <v>1961504</v>
      </c>
      <c r="C12">
        <f t="shared" si="0"/>
        <v>14.489222083885336</v>
      </c>
      <c r="D12">
        <f t="shared" si="1"/>
        <v>-1.2820495028949586</v>
      </c>
      <c r="E12">
        <f t="shared" si="2"/>
        <v>1.2820495028949586</v>
      </c>
    </row>
    <row r="13" spans="1:5" x14ac:dyDescent="0.2">
      <c r="A13" t="s">
        <v>71</v>
      </c>
      <c r="B13" s="1">
        <f>ROUND(29145505/2,0)</f>
        <v>14572753</v>
      </c>
      <c r="C13">
        <f t="shared" si="0"/>
        <v>16.494664110219652</v>
      </c>
      <c r="D13">
        <f t="shared" si="1"/>
        <v>1.2807896552209939</v>
      </c>
      <c r="E13">
        <f t="shared" si="2"/>
        <v>1.2807896552209939</v>
      </c>
    </row>
    <row r="14" spans="1:5" x14ac:dyDescent="0.2">
      <c r="A14" t="s">
        <v>72</v>
      </c>
      <c r="B14" s="1">
        <f>ROUND(29145505/2,0)</f>
        <v>14572753</v>
      </c>
      <c r="C14">
        <f t="shared" si="0"/>
        <v>16.494664110219652</v>
      </c>
      <c r="D14">
        <f t="shared" si="1"/>
        <v>1.2807896552209939</v>
      </c>
      <c r="E14">
        <f t="shared" si="2"/>
        <v>1.2807896552209939</v>
      </c>
    </row>
    <row r="15" spans="1:5" x14ac:dyDescent="0.2">
      <c r="A15" t="s">
        <v>70</v>
      </c>
      <c r="B15" s="1">
        <f>1377529+643077</f>
        <v>2020606</v>
      </c>
      <c r="C15">
        <f t="shared" si="0"/>
        <v>14.518908024386386</v>
      </c>
      <c r="D15">
        <f t="shared" si="1"/>
        <v>-1.2441125843689933</v>
      </c>
      <c r="E15">
        <f t="shared" si="2"/>
        <v>1.2441125843689933</v>
      </c>
    </row>
    <row r="16" spans="1:5" x14ac:dyDescent="0.2">
      <c r="A16" t="s">
        <v>28</v>
      </c>
      <c r="B16" s="1">
        <v>2117522</v>
      </c>
      <c r="C16">
        <f t="shared" si="0"/>
        <v>14.565757095064765</v>
      </c>
      <c r="D16">
        <f t="shared" si="1"/>
        <v>-1.1842421761102431</v>
      </c>
      <c r="E16">
        <f t="shared" si="2"/>
        <v>1.1842421761102431</v>
      </c>
    </row>
    <row r="17" spans="1:5" x14ac:dyDescent="0.2">
      <c r="A17" t="s">
        <v>48</v>
      </c>
      <c r="B17" s="1">
        <v>13002700</v>
      </c>
      <c r="C17">
        <f t="shared" si="0"/>
        <v>16.380667586168443</v>
      </c>
      <c r="D17">
        <f t="shared" si="1"/>
        <v>1.1351086772165746</v>
      </c>
      <c r="E17">
        <f t="shared" si="2"/>
        <v>1.1351086772165746</v>
      </c>
    </row>
    <row r="18" spans="1:5" x14ac:dyDescent="0.2">
      <c r="A18" t="s">
        <v>12</v>
      </c>
      <c r="B18" s="1">
        <v>12812508</v>
      </c>
      <c r="C18">
        <f t="shared" si="0"/>
        <v>16.365932439252951</v>
      </c>
      <c r="D18">
        <f t="shared" si="1"/>
        <v>1.1162780099523408</v>
      </c>
      <c r="E18">
        <f t="shared" si="2"/>
        <v>1.1162780099523408</v>
      </c>
    </row>
    <row r="19" spans="1:5" x14ac:dyDescent="0.2">
      <c r="A19" t="s">
        <v>32</v>
      </c>
      <c r="B19" s="1">
        <v>11799448</v>
      </c>
      <c r="C19">
        <f t="shared" si="0"/>
        <v>16.283563308680673</v>
      </c>
      <c r="D19">
        <f t="shared" si="1"/>
        <v>1.0110150153214457</v>
      </c>
      <c r="E19">
        <f t="shared" si="2"/>
        <v>1.0110150153214457</v>
      </c>
    </row>
    <row r="20" spans="1:5" x14ac:dyDescent="0.2">
      <c r="A20" t="s">
        <v>9</v>
      </c>
      <c r="B20" s="1">
        <v>10711908</v>
      </c>
      <c r="C20">
        <f t="shared" si="0"/>
        <v>16.186866577817383</v>
      </c>
      <c r="D20">
        <f t="shared" si="1"/>
        <v>0.88744217448933416</v>
      </c>
      <c r="E20">
        <f t="shared" si="2"/>
        <v>0.88744217448933416</v>
      </c>
    </row>
    <row r="21" spans="1:5" x14ac:dyDescent="0.2">
      <c r="A21" t="s">
        <v>30</v>
      </c>
      <c r="B21" s="1">
        <v>10439388</v>
      </c>
      <c r="C21">
        <f t="shared" si="0"/>
        <v>16.161096518010851</v>
      </c>
      <c r="D21">
        <f t="shared" si="1"/>
        <v>0.85450952547135539</v>
      </c>
      <c r="E21">
        <f t="shared" si="2"/>
        <v>0.85450952547135539</v>
      </c>
    </row>
    <row r="22" spans="1:5" x14ac:dyDescent="0.2">
      <c r="A22" t="s">
        <v>19</v>
      </c>
      <c r="B22" s="1">
        <v>10077331</v>
      </c>
      <c r="C22">
        <f t="shared" si="0"/>
        <v>16.125799003800591</v>
      </c>
      <c r="D22">
        <f t="shared" si="1"/>
        <v>0.80940133963785066</v>
      </c>
      <c r="E22">
        <f t="shared" si="2"/>
        <v>0.80940133963785066</v>
      </c>
    </row>
    <row r="23" spans="1:5" x14ac:dyDescent="0.2">
      <c r="A23" t="s">
        <v>15</v>
      </c>
      <c r="B23" s="1">
        <v>2937880</v>
      </c>
      <c r="C23">
        <f t="shared" si="0"/>
        <v>14.893198790770176</v>
      </c>
      <c r="D23">
        <f t="shared" si="1"/>
        <v>-0.7657905885130547</v>
      </c>
      <c r="E23">
        <f t="shared" si="2"/>
        <v>0.7657905885130547</v>
      </c>
    </row>
    <row r="24" spans="1:5" x14ac:dyDescent="0.2">
      <c r="A24" t="s">
        <v>21</v>
      </c>
      <c r="B24" s="1">
        <v>2961279</v>
      </c>
      <c r="C24">
        <f t="shared" si="0"/>
        <v>14.901131827568852</v>
      </c>
      <c r="D24">
        <f t="shared" si="1"/>
        <v>-0.75565262536904731</v>
      </c>
      <c r="E24">
        <f t="shared" si="2"/>
        <v>0.75565262536904731</v>
      </c>
    </row>
    <row r="25" spans="1:5" x14ac:dyDescent="0.2">
      <c r="A25" t="s">
        <v>3</v>
      </c>
      <c r="B25" s="1">
        <v>3011524</v>
      </c>
      <c r="C25">
        <f t="shared" si="0"/>
        <v>14.917956820884596</v>
      </c>
      <c r="D25">
        <f t="shared" si="1"/>
        <v>-0.73415125502854173</v>
      </c>
      <c r="E25">
        <f t="shared" si="2"/>
        <v>0.73415125502854173</v>
      </c>
    </row>
    <row r="26" spans="1:5" x14ac:dyDescent="0.2">
      <c r="A26" t="s">
        <v>27</v>
      </c>
      <c r="B26" s="1">
        <v>9288994</v>
      </c>
      <c r="C26">
        <f t="shared" si="0"/>
        <v>16.044340816444162</v>
      </c>
      <c r="D26">
        <f t="shared" si="1"/>
        <v>0.70530247785833833</v>
      </c>
      <c r="E26">
        <f t="shared" si="2"/>
        <v>0.70530247785833833</v>
      </c>
    </row>
    <row r="27" spans="1:5" x14ac:dyDescent="0.2">
      <c r="A27" t="s">
        <v>25</v>
      </c>
      <c r="B27" s="1">
        <v>3104614</v>
      </c>
      <c r="C27">
        <f t="shared" si="0"/>
        <v>14.948399950001921</v>
      </c>
      <c r="D27">
        <f t="shared" si="1"/>
        <v>-0.69524669315493237</v>
      </c>
      <c r="E27">
        <f t="shared" si="2"/>
        <v>0.69524669315493237</v>
      </c>
    </row>
    <row r="28" spans="1:5" x14ac:dyDescent="0.2">
      <c r="A28" t="s">
        <v>14</v>
      </c>
      <c r="B28" s="1">
        <v>3190369</v>
      </c>
      <c r="C28">
        <f t="shared" si="0"/>
        <v>14.9756471420525</v>
      </c>
      <c r="D28">
        <f t="shared" si="1"/>
        <v>-0.6604263543872394</v>
      </c>
      <c r="E28">
        <f t="shared" si="2"/>
        <v>0.6604263543872394</v>
      </c>
    </row>
    <row r="29" spans="1:5" x14ac:dyDescent="0.2">
      <c r="A29" t="s">
        <v>40</v>
      </c>
      <c r="B29" s="1">
        <v>3271616</v>
      </c>
      <c r="C29">
        <f t="shared" si="0"/>
        <v>15.000794610404418</v>
      </c>
      <c r="D29">
        <f t="shared" si="1"/>
        <v>-0.62828934131307912</v>
      </c>
      <c r="E29">
        <f t="shared" si="2"/>
        <v>0.62828934131307912</v>
      </c>
    </row>
    <row r="30" spans="1:5" x14ac:dyDescent="0.2">
      <c r="A30" t="s">
        <v>49</v>
      </c>
      <c r="B30" s="1">
        <v>8631393</v>
      </c>
      <c r="C30">
        <f t="shared" si="0"/>
        <v>15.970916463707058</v>
      </c>
      <c r="D30">
        <f t="shared" si="1"/>
        <v>0.6114703930197013</v>
      </c>
      <c r="E30">
        <f t="shared" si="2"/>
        <v>0.6114703930197013</v>
      </c>
    </row>
    <row r="31" spans="1:5" x14ac:dyDescent="0.2">
      <c r="A31" t="s">
        <v>6</v>
      </c>
      <c r="B31" s="1">
        <v>3605944</v>
      </c>
      <c r="C31">
        <f t="shared" si="0"/>
        <v>15.098094152952045</v>
      </c>
      <c r="D31">
        <f t="shared" si="1"/>
        <v>-0.50394614194189991</v>
      </c>
      <c r="E31">
        <f t="shared" si="2"/>
        <v>0.50394614194189991</v>
      </c>
    </row>
    <row r="32" spans="1:5" x14ac:dyDescent="0.2">
      <c r="A32" t="s">
        <v>42</v>
      </c>
      <c r="B32" s="1">
        <v>7705281</v>
      </c>
      <c r="C32">
        <f t="shared" si="0"/>
        <v>15.857416495896134</v>
      </c>
      <c r="D32">
        <f t="shared" si="1"/>
        <v>0.46642398522977879</v>
      </c>
      <c r="E32">
        <f t="shared" si="2"/>
        <v>0.46642398522977879</v>
      </c>
    </row>
    <row r="33" spans="1:5" x14ac:dyDescent="0.2">
      <c r="A33" t="s">
        <v>33</v>
      </c>
      <c r="B33" s="1">
        <v>3959353</v>
      </c>
      <c r="C33">
        <f t="shared" si="0"/>
        <v>15.191591186043686</v>
      </c>
      <c r="D33">
        <f t="shared" si="1"/>
        <v>-0.38446233017950771</v>
      </c>
      <c r="E33">
        <f t="shared" si="2"/>
        <v>0.38446233017950771</v>
      </c>
    </row>
    <row r="34" spans="1:5" x14ac:dyDescent="0.2">
      <c r="A34" t="s">
        <v>74</v>
      </c>
      <c r="B34" s="1">
        <f>6177224+989948</f>
        <v>7167172</v>
      </c>
      <c r="C34">
        <f t="shared" si="0"/>
        <v>15.78502171357186</v>
      </c>
      <c r="D34">
        <f t="shared" si="1"/>
        <v>0.37390763195325682</v>
      </c>
      <c r="E34">
        <f t="shared" si="2"/>
        <v>0.37390763195325682</v>
      </c>
    </row>
    <row r="35" spans="1:5" x14ac:dyDescent="0.2">
      <c r="A35" t="s">
        <v>2</v>
      </c>
      <c r="B35" s="1">
        <v>7151502</v>
      </c>
      <c r="C35">
        <f t="shared" si="0"/>
        <v>15.782832962538663</v>
      </c>
      <c r="D35">
        <f t="shared" si="1"/>
        <v>0.37111053446473113</v>
      </c>
      <c r="E35">
        <f t="shared" si="2"/>
        <v>0.37111053446473113</v>
      </c>
    </row>
    <row r="36" spans="1:5" x14ac:dyDescent="0.2">
      <c r="A36" t="s">
        <v>47</v>
      </c>
      <c r="B36" s="1">
        <v>7029917</v>
      </c>
      <c r="C36">
        <f t="shared" si="0"/>
        <v>15.765685457173765</v>
      </c>
      <c r="D36">
        <f t="shared" si="1"/>
        <v>0.34919701234038836</v>
      </c>
      <c r="E36">
        <f t="shared" si="2"/>
        <v>0.34919701234038836</v>
      </c>
    </row>
    <row r="37" spans="1:5" x14ac:dyDescent="0.2">
      <c r="A37" t="s">
        <v>38</v>
      </c>
      <c r="B37" s="1">
        <v>6910840</v>
      </c>
      <c r="C37">
        <f t="shared" si="0"/>
        <v>15.748601751307918</v>
      </c>
      <c r="D37">
        <f t="shared" si="1"/>
        <v>0.32736502229340747</v>
      </c>
      <c r="E37">
        <f t="shared" si="2"/>
        <v>0.32736502229340747</v>
      </c>
    </row>
    <row r="38" spans="1:5" x14ac:dyDescent="0.2">
      <c r="A38" t="s">
        <v>13</v>
      </c>
      <c r="B38" s="1">
        <v>6785528</v>
      </c>
      <c r="C38">
        <f t="shared" si="0"/>
        <v>15.730302666941148</v>
      </c>
      <c r="D38">
        <f t="shared" si="1"/>
        <v>0.30397984867233346</v>
      </c>
      <c r="E38">
        <f t="shared" si="2"/>
        <v>0.30397984867233346</v>
      </c>
    </row>
    <row r="39" spans="1:5" x14ac:dyDescent="0.2">
      <c r="A39" t="s">
        <v>34</v>
      </c>
      <c r="B39" s="1">
        <v>4237256</v>
      </c>
      <c r="C39">
        <f t="shared" si="0"/>
        <v>15.259426447892043</v>
      </c>
      <c r="D39">
        <f t="shared" si="1"/>
        <v>-0.29777278090153902</v>
      </c>
      <c r="E39">
        <f t="shared" si="2"/>
        <v>0.29777278090153902</v>
      </c>
    </row>
    <row r="40" spans="1:5" x14ac:dyDescent="0.2">
      <c r="A40" t="s">
        <v>46</v>
      </c>
      <c r="B40" s="1">
        <v>4505836</v>
      </c>
      <c r="C40">
        <f t="shared" si="0"/>
        <v>15.320884003395424</v>
      </c>
      <c r="D40">
        <f t="shared" si="1"/>
        <v>-0.21923357221942666</v>
      </c>
      <c r="E40">
        <f t="shared" si="2"/>
        <v>0.21923357221942666</v>
      </c>
    </row>
    <row r="41" spans="1:5" x14ac:dyDescent="0.2">
      <c r="A41" t="s">
        <v>22</v>
      </c>
      <c r="B41" s="1">
        <v>6154913</v>
      </c>
      <c r="C41">
        <f t="shared" si="0"/>
        <v>15.632761182651077</v>
      </c>
      <c r="D41">
        <f t="shared" si="1"/>
        <v>0.17932746171887881</v>
      </c>
      <c r="E41">
        <f t="shared" si="2"/>
        <v>0.17932746171887881</v>
      </c>
    </row>
    <row r="42" spans="1:5" x14ac:dyDescent="0.2">
      <c r="A42" t="s">
        <v>16</v>
      </c>
      <c r="B42" s="1">
        <v>4657757</v>
      </c>
      <c r="C42">
        <f t="shared" si="0"/>
        <v>15.35404455975303</v>
      </c>
      <c r="D42">
        <f t="shared" si="1"/>
        <v>-0.17685629517914997</v>
      </c>
      <c r="E42">
        <f t="shared" si="2"/>
        <v>0.17685629517914997</v>
      </c>
    </row>
    <row r="43" spans="1:5" x14ac:dyDescent="0.2">
      <c r="A43" t="s">
        <v>44</v>
      </c>
      <c r="B43" s="1">
        <v>5893718</v>
      </c>
      <c r="C43">
        <f t="shared" si="0"/>
        <v>15.589397595868784</v>
      </c>
      <c r="D43">
        <f t="shared" si="1"/>
        <v>0.12391130070166977</v>
      </c>
      <c r="E43">
        <f t="shared" si="2"/>
        <v>0.12391130070166977</v>
      </c>
    </row>
    <row r="44" spans="1:5" x14ac:dyDescent="0.2">
      <c r="A44" t="s">
        <v>5</v>
      </c>
      <c r="B44" s="1">
        <v>5773714</v>
      </c>
      <c r="C44">
        <f t="shared" si="0"/>
        <v>15.568826105591688</v>
      </c>
      <c r="D44">
        <f t="shared" si="1"/>
        <v>9.7622123487551907E-2</v>
      </c>
      <c r="E44">
        <f t="shared" si="2"/>
        <v>9.7622123487551907E-2</v>
      </c>
    </row>
    <row r="45" spans="1:5" x14ac:dyDescent="0.2">
      <c r="A45" t="s">
        <v>20</v>
      </c>
      <c r="B45" s="1">
        <v>5706494</v>
      </c>
      <c r="C45">
        <f t="shared" si="0"/>
        <v>15.557115382542662</v>
      </c>
      <c r="D45">
        <f t="shared" si="1"/>
        <v>8.2656495358797766E-2</v>
      </c>
      <c r="E45">
        <f t="shared" si="2"/>
        <v>8.2656495358797766E-2</v>
      </c>
    </row>
    <row r="46" spans="1:5" x14ac:dyDescent="0.2">
      <c r="A46" t="s">
        <v>0</v>
      </c>
      <c r="B46" s="1">
        <v>5024279</v>
      </c>
      <c r="C46">
        <f t="shared" si="0"/>
        <v>15.429792519027737</v>
      </c>
      <c r="D46">
        <f t="shared" si="1"/>
        <v>-8.0054775301042894E-2</v>
      </c>
      <c r="E46">
        <f t="shared" si="2"/>
        <v>8.0054775301042894E-2</v>
      </c>
    </row>
    <row r="47" spans="1:5" x14ac:dyDescent="0.2">
      <c r="A47" t="s">
        <v>36</v>
      </c>
      <c r="B47" s="1">
        <v>5118425</v>
      </c>
      <c r="C47">
        <f t="shared" si="0"/>
        <v>15.448357332504319</v>
      </c>
      <c r="D47">
        <f t="shared" si="1"/>
        <v>-5.6330015215173078E-2</v>
      </c>
      <c r="E47">
        <f t="shared" si="2"/>
        <v>5.6330015215173078E-2</v>
      </c>
    </row>
  </sheetData>
  <sortState xmlns:xlrd2="http://schemas.microsoft.com/office/spreadsheetml/2017/richdata2" ref="A2:E47">
    <sortCondition descending="1" ref="E2:E4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2024-01-16T23:51:49Z</dcterms:created>
  <dcterms:modified xsi:type="dcterms:W3CDTF">2026-08-26T11:57:42Z</dcterms:modified>
</cp:coreProperties>
</file>